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455" firstSheet="1" activeTab="1"/>
  </bookViews>
  <sheets>
    <sheet name="Оценка величины КВЛ (2)" sheetId="6" state="hidden" r:id="rId1"/>
    <sheet name="Оценка величины КВЛ" sheetId="1" r:id="rId2"/>
    <sheet name="Фин.потребности" sheetId="2" r:id="rId3"/>
    <sheet name="Перечень смет-аналогов" sheetId="3" r:id="rId4"/>
    <sheet name="Лист2" sheetId="9" r:id="rId5"/>
  </sheets>
  <definedNames>
    <definedName name="_xlnm._FilterDatabase" localSheetId="1" hidden="1">'Оценка величины КВЛ'!$A$6:$J$778</definedName>
    <definedName name="_xlnm._FilterDatabase" localSheetId="0" hidden="1">'Оценка величины КВЛ (2)'!$A$4:$K$542</definedName>
    <definedName name="_xlnm._FilterDatabase" localSheetId="2" hidden="1">Фин.потребности!$A$2:$V$778</definedName>
    <definedName name="_xlnm.Print_Titles" localSheetId="1">'Оценка величины КВЛ'!$6:$6</definedName>
    <definedName name="_xlnm.Print_Titles" localSheetId="3">'Перечень смет-аналогов'!$2:$2</definedName>
    <definedName name="_xlnm.Print_Titles" localSheetId="2">Фин.потребности!$3:$4</definedName>
    <definedName name="_xlnm.Print_Area" localSheetId="1">'Оценка величины КВЛ'!$A$1:$J$780</definedName>
    <definedName name="_xlnm.Print_Area" localSheetId="0">'Оценка величины КВЛ (2)'!$A$1:$J$542</definedName>
    <definedName name="_xlnm.Print_Area" localSheetId="3">'Перечень смет-аналогов'!$A$1:$AA$124</definedName>
    <definedName name="_xlnm.Print_Area" localSheetId="2">Фин.потребности!$A$1:$P$776</definedName>
  </definedNames>
  <calcPr calcId="162913"/>
</workbook>
</file>

<file path=xl/calcChain.xml><?xml version="1.0" encoding="utf-8"?>
<calcChain xmlns="http://schemas.openxmlformats.org/spreadsheetml/2006/main">
  <c r="K778" i="1" l="1"/>
  <c r="K762" i="1"/>
  <c r="K568" i="1"/>
  <c r="K457" i="1"/>
  <c r="K410" i="1"/>
  <c r="K339" i="1"/>
  <c r="K318" i="1"/>
  <c r="K296" i="1"/>
  <c r="K294" i="1"/>
  <c r="K292" i="1"/>
  <c r="K214" i="1"/>
  <c r="Q292" i="2" l="1"/>
  <c r="E27" i="2" l="1"/>
  <c r="F27" i="2"/>
  <c r="G27" i="2"/>
  <c r="H27" i="2"/>
  <c r="I27" i="2"/>
  <c r="J27" i="2"/>
  <c r="K27" i="2"/>
  <c r="L27" i="2"/>
  <c r="M27" i="2"/>
  <c r="N27" i="2"/>
  <c r="O27" i="2"/>
  <c r="P27" i="2"/>
  <c r="E21" i="2"/>
  <c r="C24" i="2"/>
  <c r="F21" i="2"/>
  <c r="G21" i="2"/>
  <c r="H21" i="2"/>
  <c r="I21" i="2"/>
  <c r="J21" i="2"/>
  <c r="K21" i="2"/>
  <c r="Q455" i="2"/>
  <c r="Q290" i="2"/>
  <c r="U144" i="2" l="1"/>
  <c r="K58" i="2"/>
  <c r="Q287" i="2" l="1"/>
  <c r="Q294" i="2"/>
  <c r="Q316" i="2"/>
  <c r="Q337" i="2"/>
  <c r="Q408" i="2"/>
  <c r="Q760" i="2"/>
  <c r="Q776" i="2"/>
  <c r="B286" i="1" l="1"/>
  <c r="H286" i="1"/>
  <c r="K289" i="1" s="1"/>
  <c r="C25" i="2"/>
  <c r="G10" i="2"/>
  <c r="H10" i="2"/>
  <c r="C10" i="2"/>
  <c r="H13" i="1"/>
  <c r="H51" i="1"/>
  <c r="H44" i="1"/>
  <c r="H9" i="1"/>
  <c r="C50" i="2"/>
  <c r="H52" i="1" s="1"/>
  <c r="C22" i="2"/>
  <c r="H24" i="1"/>
  <c r="C48" i="2"/>
  <c r="H50" i="1" s="1"/>
  <c r="C47" i="2"/>
  <c r="H49" i="1" s="1"/>
  <c r="H208" i="2"/>
  <c r="C38" i="2"/>
  <c r="H40" i="1" s="1"/>
  <c r="G327" i="1"/>
  <c r="G328" i="1" s="1"/>
  <c r="G329" i="1" s="1"/>
  <c r="G330" i="1" s="1"/>
  <c r="G331" i="1" s="1"/>
  <c r="G332" i="1" s="1"/>
  <c r="H323" i="1"/>
  <c r="H322" i="1"/>
  <c r="G299" i="1"/>
  <c r="G300" i="1" s="1"/>
  <c r="G301" i="1" s="1"/>
  <c r="G302" i="1" s="1"/>
  <c r="G303" i="1" s="1"/>
  <c r="G304" i="1" s="1"/>
  <c r="G305" i="1" s="1"/>
  <c r="G306" i="1" s="1"/>
  <c r="G308" i="1" s="1"/>
  <c r="G309" i="1" s="1"/>
  <c r="G310" i="1" s="1"/>
  <c r="G311" i="1" s="1"/>
  <c r="G312" i="1" s="1"/>
  <c r="G313" i="1" s="1"/>
  <c r="G314" i="1" s="1"/>
  <c r="G315" i="1" s="1"/>
  <c r="G316" i="1" s="1"/>
  <c r="C53" i="2"/>
  <c r="H320" i="1"/>
  <c r="C458" i="2"/>
  <c r="Q547" i="2" s="1"/>
  <c r="C323" i="2"/>
  <c r="H325" i="1" s="1"/>
  <c r="C322" i="2"/>
  <c r="H324" i="1" s="1"/>
  <c r="C319" i="2"/>
  <c r="C113" i="2"/>
  <c r="C114" i="2"/>
  <c r="H321" i="1"/>
  <c r="K137" i="2"/>
  <c r="C93" i="2"/>
  <c r="C92" i="2"/>
  <c r="C84" i="2"/>
  <c r="C44" i="2"/>
  <c r="C43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672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55" i="2"/>
  <c r="N610" i="2"/>
  <c r="N611" i="2"/>
  <c r="N612" i="2"/>
  <c r="N613" i="2"/>
  <c r="N614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09" i="2"/>
  <c r="M604" i="2"/>
  <c r="M605" i="2"/>
  <c r="M606" i="2"/>
  <c r="M607" i="2"/>
  <c r="M608" i="2"/>
  <c r="M603" i="2"/>
  <c r="N592" i="2"/>
  <c r="N593" i="2"/>
  <c r="N594" i="2"/>
  <c r="N595" i="2"/>
  <c r="N596" i="2"/>
  <c r="N597" i="2"/>
  <c r="N598" i="2"/>
  <c r="N599" i="2"/>
  <c r="N600" i="2"/>
  <c r="N601" i="2"/>
  <c r="N602" i="2"/>
  <c r="N591" i="2"/>
  <c r="M587" i="2"/>
  <c r="M588" i="2"/>
  <c r="M589" i="2"/>
  <c r="M590" i="2"/>
  <c r="M586" i="2"/>
  <c r="M585" i="2"/>
  <c r="M584" i="2"/>
  <c r="M583" i="2"/>
  <c r="N582" i="2"/>
  <c r="M582" i="2"/>
  <c r="O581" i="2"/>
  <c r="N581" i="2"/>
  <c r="M581" i="2"/>
  <c r="N580" i="2"/>
  <c r="M580" i="2"/>
  <c r="O579" i="2"/>
  <c r="N579" i="2"/>
  <c r="M579" i="2"/>
  <c r="N578" i="2"/>
  <c r="M578" i="2"/>
  <c r="N577" i="2"/>
  <c r="M577" i="2"/>
  <c r="N576" i="2"/>
  <c r="M576" i="2"/>
  <c r="N575" i="2"/>
  <c r="M575" i="2"/>
  <c r="M574" i="2"/>
  <c r="M573" i="2"/>
  <c r="M572" i="2"/>
  <c r="M571" i="2"/>
  <c r="M570" i="2"/>
  <c r="M569" i="2"/>
  <c r="M568" i="2"/>
  <c r="C634" i="2"/>
  <c r="N634" i="2" s="1"/>
  <c r="C615" i="2"/>
  <c r="C566" i="2"/>
  <c r="H636" i="1"/>
  <c r="H617" i="1"/>
  <c r="K755" i="1" s="1"/>
  <c r="C565" i="2"/>
  <c r="C564" i="2"/>
  <c r="C563" i="2"/>
  <c r="C562" i="2"/>
  <c r="N615" i="2"/>
  <c r="C340" i="2"/>
  <c r="Q395" i="2" s="1"/>
  <c r="C46" i="2"/>
  <c r="C45" i="2"/>
  <c r="C41" i="2"/>
  <c r="C40" i="2"/>
  <c r="C30" i="2"/>
  <c r="C14" i="2"/>
  <c r="C13" i="2"/>
  <c r="H342" i="1"/>
  <c r="K397" i="1" s="1"/>
  <c r="H433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460" i="1" l="1"/>
  <c r="K549" i="1" s="1"/>
  <c r="K332" i="1"/>
  <c r="Q753" i="2"/>
  <c r="Q51" i="2"/>
  <c r="Q212" i="2"/>
  <c r="Q778" i="2" s="1"/>
  <c r="Q566" i="2"/>
  <c r="Q330" i="2"/>
  <c r="H7" i="1"/>
  <c r="K53" i="1" s="1"/>
  <c r="K781" i="1" s="1"/>
  <c r="H12" i="1"/>
</calcChain>
</file>

<file path=xl/comments1.xml><?xml version="1.0" encoding="utf-8"?>
<comments xmlns="http://schemas.openxmlformats.org/spreadsheetml/2006/main">
  <authors>
    <author>Автор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откорректирован срок, в соотв. с скорректированной ИПМ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Положительное заключение ГЭ от 01.03.2018</t>
        </r>
      </text>
    </comment>
  </commentList>
</comments>
</file>

<file path=xl/sharedStrings.xml><?xml version="1.0" encoding="utf-8"?>
<sst xmlns="http://schemas.openxmlformats.org/spreadsheetml/2006/main" count="7429" uniqueCount="1774">
  <si>
    <r>
      <rPr>
        <b/>
        <sz val="10"/>
        <rFont val="Times New Roman"/>
        <family val="1"/>
      </rPr>
      <t>№ п/п</t>
    </r>
  </si>
  <si>
    <r>
      <rPr>
        <b/>
        <sz val="10"/>
        <rFont val="Times New Roman"/>
        <family val="1"/>
      </rPr>
      <t>Наименование объекта</t>
    </r>
  </si>
  <si>
    <r>
      <rPr>
        <b/>
        <sz val="10"/>
        <rFont val="Times New Roman"/>
        <family val="1"/>
      </rPr>
      <t>Обоснование реализации мероприятия</t>
    </r>
  </si>
  <si>
    <r>
      <rPr>
        <b/>
        <sz val="10"/>
        <rFont val="Times New Roman"/>
        <family val="1"/>
      </rPr>
      <t>Ед.изм.</t>
    </r>
  </si>
  <si>
    <r>
      <rPr>
        <b/>
        <sz val="10"/>
        <rFont val="Times New Roman"/>
        <family val="1"/>
      </rPr>
      <t>Объем ные показа тели</t>
    </r>
  </si>
  <si>
    <r>
      <rPr>
        <b/>
        <sz val="10"/>
        <rFont val="Times New Roman"/>
        <family val="1"/>
      </rPr>
      <t>Диаме тры</t>
    </r>
  </si>
  <si>
    <r>
      <rPr>
        <b/>
        <sz val="10"/>
        <rFont val="Times New Roman"/>
        <family val="1"/>
      </rPr>
      <t xml:space="preserve">Сроки реализац ии
</t>
    </r>
    <r>
      <rPr>
        <b/>
        <sz val="10"/>
        <rFont val="Times New Roman"/>
        <family val="1"/>
      </rPr>
      <t>мероприя тия, годы</t>
    </r>
  </si>
  <si>
    <r>
      <rPr>
        <b/>
        <sz val="10"/>
        <rFont val="Times New Roman"/>
        <family val="1"/>
      </rPr>
      <t>Финансовые потребности по объекту тыс.руб.</t>
    </r>
  </si>
  <si>
    <r>
      <rPr>
        <b/>
        <sz val="10"/>
        <rFont val="Times New Roman"/>
        <family val="1"/>
      </rPr>
      <t>Наименование сметы аналога</t>
    </r>
  </si>
  <si>
    <r>
      <rPr>
        <b/>
        <sz val="10"/>
        <rFont val="Times New Roman"/>
        <family val="1"/>
      </rPr>
      <t>Ориент. финансовые потребности по годам, тыс. руб.</t>
    </r>
  </si>
  <si>
    <r>
      <rPr>
        <b/>
        <sz val="14"/>
        <rFont val="Times New Roman"/>
        <family val="1"/>
      </rPr>
      <t xml:space="preserve">Таблица 3 </t>
    </r>
    <r>
      <rPr>
        <sz val="14"/>
        <rFont val="Times New Roman"/>
        <family val="1"/>
      </rPr>
      <t>Перечень смет-аналогов</t>
    </r>
  </si>
  <si>
    <r>
      <rPr>
        <b/>
        <sz val="10"/>
        <rFont val="Times New Roman"/>
        <family val="1"/>
      </rPr>
      <t>№</t>
    </r>
  </si>
  <si>
    <r>
      <rPr>
        <b/>
        <sz val="10"/>
        <rFont val="Times New Roman"/>
        <family val="1"/>
      </rPr>
      <t>Наименование</t>
    </r>
  </si>
  <si>
    <r>
      <rPr>
        <b/>
        <sz val="10"/>
        <rFont val="Times New Roman"/>
        <family val="1"/>
      </rPr>
      <t>Вид работ</t>
    </r>
  </si>
  <si>
    <r>
      <rPr>
        <b/>
        <sz val="10"/>
        <rFont val="Times New Roman"/>
        <family val="1"/>
      </rPr>
      <t>Ед. измерения</t>
    </r>
  </si>
  <si>
    <r>
      <rPr>
        <b/>
        <sz val="10"/>
        <rFont val="Times New Roman"/>
        <family val="1"/>
      </rPr>
      <t>Стоимость ед. по смете- аналогу, тыс.руб. без НДС на 1 п.м. (на 1 ед.)</t>
    </r>
  </si>
  <si>
    <r>
      <rPr>
        <b/>
        <sz val="10"/>
        <rFont val="Times New Roman"/>
        <family val="1"/>
      </rPr>
      <t xml:space="preserve">Стоимость ед. по смете- аналогу по сост. на I кв. 2014 г., тыс.руб. без НДС на 1 п.м. (на 1
</t>
    </r>
    <r>
      <rPr>
        <b/>
        <sz val="10"/>
        <rFont val="Times New Roman"/>
        <family val="1"/>
      </rPr>
      <t>ед.) *</t>
    </r>
  </si>
  <si>
    <r>
      <rPr>
        <b/>
        <sz val="10"/>
        <rFont val="Times New Roman"/>
        <family val="1"/>
      </rPr>
      <t>Смета-аналог</t>
    </r>
  </si>
  <si>
    <r>
      <rPr>
        <b/>
        <sz val="10"/>
        <rFont val="Times New Roman"/>
        <family val="1"/>
      </rPr>
      <t>Характеристика объекта аналога</t>
    </r>
  </si>
  <si>
    <r>
      <rPr>
        <b/>
        <sz val="10"/>
        <rFont val="Times New Roman"/>
        <family val="1"/>
      </rPr>
      <t>Примечание</t>
    </r>
  </si>
  <si>
    <r>
      <rPr>
        <sz val="10"/>
        <rFont val="Times New Roman"/>
        <family val="1"/>
      </rPr>
      <t>Водопровод Д=100-160 мм.</t>
    </r>
  </si>
  <si>
    <r>
      <rPr>
        <sz val="10"/>
        <rFont val="Times New Roman"/>
        <family val="1"/>
      </rPr>
      <t>перекладка</t>
    </r>
  </si>
  <si>
    <r>
      <rPr>
        <sz val="10"/>
        <rFont val="Times New Roman"/>
        <family val="1"/>
      </rPr>
      <t>1 п.м.</t>
    </r>
  </si>
  <si>
    <r>
      <rPr>
        <sz val="10"/>
        <rFont val="Times New Roman"/>
        <family val="1"/>
      </rPr>
      <t>Водопровод Д=200-250 мм.</t>
    </r>
  </si>
  <si>
    <r>
      <rPr>
        <sz val="10"/>
        <rFont val="Times New Roman"/>
        <family val="1"/>
      </rPr>
      <t xml:space="preserve">п.29Строительство автодорожных подходов к совмещенному мосту через р. Ока в г.Нижний Новгород.1,2,3 и 5 пусковые комплексы.
</t>
    </r>
    <r>
      <rPr>
        <sz val="10"/>
        <rFont val="Times New Roman"/>
        <family val="1"/>
      </rPr>
      <t xml:space="preserve">Сети бытовой канализации по ул. Студенческая 17350РД Локальные сметные расчеты №02-07-07 Пусковой комплекс 5
</t>
    </r>
    <r>
      <rPr>
        <sz val="10"/>
        <rFont val="Times New Roman"/>
        <family val="1"/>
      </rPr>
      <t>ОАО "Институт Гипростроймост" 2010 г.</t>
    </r>
  </si>
  <si>
    <r>
      <rPr>
        <sz val="10"/>
        <rFont val="Times New Roman"/>
        <family val="1"/>
      </rPr>
      <t>ГНБ Труба ПЭ 225мм. 262,044 п.м.</t>
    </r>
  </si>
  <si>
    <r>
      <rPr>
        <sz val="10"/>
        <rFont val="Times New Roman"/>
        <family val="1"/>
      </rPr>
      <t>Водопровод Д=300-400 мм.</t>
    </r>
  </si>
  <si>
    <r>
      <rPr>
        <sz val="10"/>
        <rFont val="Times New Roman"/>
        <family val="1"/>
      </rPr>
      <t xml:space="preserve">п.32Строительство автодорожных подходов к совмещенному мосту через р. Ока в г.Нижний Новгород.1,2,3 и 5 пусковые комплексы.
</t>
    </r>
    <r>
      <rPr>
        <sz val="10"/>
        <rFont val="Times New Roman"/>
        <family val="1"/>
      </rPr>
      <t xml:space="preserve">Вынос сетей водопровода
</t>
    </r>
    <r>
      <rPr>
        <sz val="10"/>
        <rFont val="Times New Roman"/>
        <family val="1"/>
      </rPr>
      <t>из зоны строительства по ул.Барминская .</t>
    </r>
  </si>
  <si>
    <r>
      <rPr>
        <sz val="10"/>
        <rFont val="Times New Roman"/>
        <family val="1"/>
      </rPr>
      <t xml:space="preserve">ПН 63 23,74 п.м.
</t>
    </r>
    <r>
      <rPr>
        <sz val="10"/>
        <rFont val="Times New Roman"/>
        <family val="1"/>
      </rPr>
      <t xml:space="preserve">ПНД 110 136,4 п.м.
</t>
    </r>
    <r>
      <rPr>
        <sz val="10"/>
        <rFont val="Times New Roman"/>
        <family val="1"/>
      </rPr>
      <t xml:space="preserve">в футляре 315 9,09 п.м. ГНБ ПН 225 155 п.м., ПНД 315
</t>
    </r>
    <r>
      <rPr>
        <sz val="10"/>
        <rFont val="Times New Roman"/>
        <family val="1"/>
      </rPr>
      <t xml:space="preserve">360,94 п.м., ПНД
</t>
    </r>
    <r>
      <rPr>
        <sz val="10"/>
        <rFont val="Times New Roman"/>
        <family val="1"/>
      </rPr>
      <t xml:space="preserve">22,22 в футляре 315
</t>
    </r>
    <r>
      <rPr>
        <sz val="10"/>
        <rFont val="Times New Roman"/>
        <family val="1"/>
      </rPr>
      <t xml:space="preserve">22,22 п.м, ПНД 225
</t>
    </r>
    <r>
      <rPr>
        <sz val="10"/>
        <rFont val="Times New Roman"/>
        <family val="1"/>
      </rPr>
      <t>18,18 п.м. в футляре</t>
    </r>
  </si>
  <si>
    <r>
      <rPr>
        <sz val="10"/>
        <rFont val="Times New Roman"/>
        <family val="1"/>
      </rPr>
      <t>Бесперебойное водоснабжение жителей водой на время строительства 17350РД Локальные сметные расчеты №02-01-01 Пусковой комплекс 5 ОАО "Институт Гипростроймост" 2010 г.</t>
    </r>
  </si>
  <si>
    <r>
      <rPr>
        <sz val="10"/>
        <rFont val="Times New Roman"/>
        <family val="1"/>
      </rPr>
      <t xml:space="preserve">ПНД 400 18,18 п.м.,
</t>
    </r>
    <r>
      <rPr>
        <sz val="10"/>
        <rFont val="Times New Roman"/>
        <family val="1"/>
      </rPr>
      <t xml:space="preserve">ПНД 315 51,5 п.м. в
</t>
    </r>
    <r>
      <rPr>
        <sz val="10"/>
        <rFont val="Times New Roman"/>
        <family val="1"/>
      </rPr>
      <t xml:space="preserve">футляре 500
</t>
    </r>
    <r>
      <rPr>
        <sz val="10"/>
        <rFont val="Times New Roman"/>
        <family val="1"/>
      </rPr>
      <t xml:space="preserve">51,71п.м., ПНД 630
</t>
    </r>
    <r>
      <rPr>
        <sz val="10"/>
        <rFont val="Times New Roman"/>
        <family val="1"/>
      </rPr>
      <t xml:space="preserve">31,31 п.м. в футляре 820*10 27,108 п.м.
</t>
    </r>
    <r>
      <rPr>
        <sz val="10"/>
        <rFont val="Times New Roman"/>
        <family val="1"/>
      </rPr>
      <t xml:space="preserve">Сталь трубопровод ф100 2 п.м.,ф150 3,2
</t>
    </r>
    <r>
      <rPr>
        <sz val="10"/>
        <rFont val="Times New Roman"/>
        <family val="1"/>
      </rPr>
      <t xml:space="preserve">п.м., ф250 3,2 п.м, ф400 13,6 п.м, ф700
</t>
    </r>
    <r>
      <rPr>
        <sz val="10"/>
        <rFont val="Times New Roman"/>
        <family val="1"/>
      </rPr>
      <t xml:space="preserve">0,8 п.м. Общая протяженность
</t>
    </r>
    <r>
      <rPr>
        <sz val="10"/>
        <rFont val="Times New Roman"/>
        <family val="1"/>
      </rPr>
      <t>822,09п.м.</t>
    </r>
  </si>
  <si>
    <r>
      <rPr>
        <sz val="10"/>
        <rFont val="Times New Roman"/>
        <family val="1"/>
      </rPr>
      <t>Водопровод Д=500 мм.</t>
    </r>
  </si>
  <si>
    <r>
      <rPr>
        <sz val="10"/>
        <rFont val="Times New Roman"/>
        <family val="1"/>
      </rPr>
      <t xml:space="preserve">ПЭ 500*29,7 284,8
</t>
    </r>
    <r>
      <rPr>
        <sz val="10"/>
        <rFont val="Times New Roman"/>
        <family val="1"/>
      </rPr>
      <t xml:space="preserve">п.м Стальная ф50 2,5 п.м.. Ф200 0,4
</t>
    </r>
    <r>
      <rPr>
        <sz val="10"/>
        <rFont val="Times New Roman"/>
        <family val="1"/>
      </rPr>
      <t xml:space="preserve">п.м.. Ф500 1,6 п.м
</t>
    </r>
    <r>
      <rPr>
        <sz val="10"/>
        <rFont val="Times New Roman"/>
        <family val="1"/>
      </rPr>
      <t xml:space="preserve">Санация "процесс Феникс" ф500 1,6 п.м. Стальная ф500 6,5 п.м.(в футляре ф700), ф600 1,4 п.м.
</t>
    </r>
    <r>
      <rPr>
        <sz val="10"/>
        <rFont val="Times New Roman"/>
        <family val="1"/>
      </rPr>
      <t>Общая протяженность 298,8 п.м.</t>
    </r>
  </si>
  <si>
    <r>
      <rPr>
        <sz val="10"/>
        <rFont val="Times New Roman"/>
        <family val="1"/>
      </rPr>
      <t>Водопровод Д=600 мм.</t>
    </r>
  </si>
  <si>
    <r>
      <rPr>
        <sz val="10"/>
        <rFont val="Times New Roman"/>
        <family val="1"/>
      </rPr>
      <t>кап.ремонт, санация</t>
    </r>
  </si>
  <si>
    <r>
      <rPr>
        <sz val="10"/>
        <rFont val="Times New Roman"/>
        <family val="1"/>
      </rPr>
      <t xml:space="preserve">п.51ЛКС №131-183/11
</t>
    </r>
    <r>
      <rPr>
        <sz val="10"/>
        <rFont val="Times New Roman"/>
        <family val="1"/>
      </rPr>
      <t xml:space="preserve">Санация водопроводных сетей ул. Черниговская,
</t>
    </r>
    <r>
      <rPr>
        <sz val="10"/>
        <rFont val="Times New Roman"/>
        <family val="1"/>
      </rPr>
      <t>д.8 (под Канавинским мостом)</t>
    </r>
  </si>
  <si>
    <r>
      <rPr>
        <sz val="10"/>
        <rFont val="Times New Roman"/>
        <family val="1"/>
      </rPr>
      <t>Санация ф600 мм , L=185 п.м.</t>
    </r>
  </si>
  <si>
    <r>
      <rPr>
        <sz val="10"/>
        <rFont val="Times New Roman"/>
        <family val="1"/>
      </rPr>
      <t>Водопровод Д=800 мм.</t>
    </r>
  </si>
  <si>
    <r>
      <rPr>
        <sz val="10"/>
        <rFont val="Times New Roman"/>
        <family val="1"/>
      </rPr>
      <t xml:space="preserve">п.22Строительство автодорожных подходов к совмещенному мосту через р. Ока в г.Нижний Новгород.
</t>
    </r>
    <r>
      <rPr>
        <sz val="10"/>
        <rFont val="Times New Roman"/>
        <family val="1"/>
      </rPr>
      <t xml:space="preserve">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17350РД Локальный сметный
</t>
    </r>
    <r>
      <rPr>
        <sz val="10"/>
        <rFont val="Times New Roman"/>
        <family val="1"/>
      </rPr>
      <t>расчет №6-6 ООС 01-10. ООО "Строймост" 2013 г.</t>
    </r>
  </si>
  <si>
    <r>
      <rPr>
        <sz val="10"/>
        <rFont val="Times New Roman"/>
        <family val="1"/>
      </rPr>
      <t xml:space="preserve">ГНБ ст. электросвар. Ф900 мм 45
</t>
    </r>
    <r>
      <rPr>
        <sz val="10"/>
        <rFont val="Times New Roman"/>
        <family val="1"/>
      </rPr>
      <t xml:space="preserve">п.м.,ф900 мм 230,4 п.м., ф700 6,526 п.м Пэ 100 225*20,5 52,6
</t>
    </r>
    <r>
      <rPr>
        <sz val="10"/>
        <rFont val="Times New Roman"/>
        <family val="1"/>
      </rPr>
      <t xml:space="preserve">п.м. Трубы электросварн. Ф200 мм 18,27 п.м. ф100 6,2 п.м., ф150 0,37
</t>
    </r>
    <r>
      <rPr>
        <sz val="10"/>
        <rFont val="Times New Roman"/>
        <family val="1"/>
      </rPr>
      <t xml:space="preserve">п.м. полиэтилен ф110 13,8 п.м.
</t>
    </r>
    <r>
      <rPr>
        <sz val="10"/>
        <rFont val="Times New Roman"/>
        <family val="1"/>
      </rPr>
      <t>Общая протяженность 373,166 п.м.</t>
    </r>
  </si>
  <si>
    <r>
      <rPr>
        <sz val="10"/>
        <rFont val="Times New Roman"/>
        <family val="1"/>
      </rPr>
      <t xml:space="preserve">с заменой диаметра
</t>
    </r>
    <r>
      <rPr>
        <sz val="10"/>
        <rFont val="Times New Roman"/>
        <family val="1"/>
      </rPr>
      <t>трубы</t>
    </r>
  </si>
  <si>
    <r>
      <rPr>
        <sz val="10"/>
        <rFont val="Times New Roman"/>
        <family val="1"/>
      </rPr>
      <t>Водопровод Д=1000 мм.</t>
    </r>
  </si>
  <si>
    <r>
      <rPr>
        <sz val="10"/>
        <rFont val="Times New Roman"/>
        <family val="1"/>
      </rPr>
      <t>с заменой диаметра трубы</t>
    </r>
  </si>
  <si>
    <r>
      <rPr>
        <sz val="10"/>
        <rFont val="Times New Roman"/>
        <family val="1"/>
      </rPr>
      <t>Водовод Д=1200-1400 мм.</t>
    </r>
  </si>
  <si>
    <r>
      <rPr>
        <sz val="10"/>
        <rFont val="Times New Roman"/>
        <family val="1"/>
      </rPr>
      <t xml:space="preserve">Проектирование и строительсво III очереди водовода Д=1400-1200 мм от водопроводной станции "Малиновая гряда" (от ул.
</t>
    </r>
    <r>
      <rPr>
        <sz val="10"/>
        <rFont val="Times New Roman"/>
        <family val="1"/>
      </rPr>
      <t xml:space="preserve">Малиновского до водовода Д=900 мм по ул. Бринского)
</t>
    </r>
    <r>
      <rPr>
        <sz val="10"/>
        <rFont val="Times New Roman"/>
        <family val="1"/>
      </rPr>
      <t>протяженность 2394,84 п.м</t>
    </r>
  </si>
  <si>
    <r>
      <rPr>
        <sz val="10"/>
        <rFont val="Times New Roman"/>
        <family val="1"/>
      </rPr>
      <t>Модернизация ВНС</t>
    </r>
  </si>
  <si>
    <r>
      <rPr>
        <sz val="10"/>
        <rFont val="Times New Roman"/>
        <family val="1"/>
      </rPr>
      <t>1 куб.м/сут</t>
    </r>
  </si>
  <si>
    <r>
      <rPr>
        <sz val="10"/>
        <rFont val="Times New Roman"/>
        <family val="1"/>
      </rPr>
      <t xml:space="preserve">Водопроводная насосная станция по ул.
</t>
    </r>
    <r>
      <rPr>
        <sz val="10"/>
        <rFont val="Times New Roman"/>
        <family val="1"/>
      </rPr>
      <t xml:space="preserve">Мончегорская автозаводского района. ТНС-29. сметы 173/10- 1;046/05-3.1 Том 5
</t>
    </r>
    <r>
      <rPr>
        <sz val="10"/>
        <rFont val="Times New Roman"/>
        <family val="1"/>
      </rPr>
      <t>Производительность 2400 м3/сут</t>
    </r>
  </si>
  <si>
    <r>
      <rPr>
        <sz val="10"/>
        <rFont val="Times New Roman"/>
        <family val="1"/>
      </rPr>
      <t>Рыбозащитное устройство типа "жалюзийный экран с потокопреобразователем" водозабора</t>
    </r>
  </si>
  <si>
    <r>
      <rPr>
        <sz val="10"/>
        <rFont val="Times New Roman"/>
        <family val="1"/>
      </rPr>
      <t xml:space="preserve">Рыбозащитное устройство типа "жалюзийный экран с потокопреобразователем" водозабора НС № 1
</t>
    </r>
    <r>
      <rPr>
        <sz val="10"/>
        <rFont val="Times New Roman"/>
        <family val="1"/>
      </rPr>
      <t>водопроводной станции "Малиновая гряда"</t>
    </r>
  </si>
  <si>
    <r>
      <rPr>
        <sz val="10"/>
        <rFont val="Times New Roman"/>
        <family val="1"/>
      </rPr>
      <t xml:space="preserve">Рыбозащитное устройство типа "жалюзийный экран с потокопреобразователем" водозабора НС № 1
</t>
    </r>
    <r>
      <rPr>
        <sz val="10"/>
        <rFont val="Times New Roman"/>
        <family val="1"/>
      </rPr>
      <t>Слудинской водопроводной станции</t>
    </r>
  </si>
  <si>
    <r>
      <rPr>
        <sz val="10"/>
        <rFont val="Times New Roman"/>
        <family val="1"/>
      </rPr>
      <t xml:space="preserve">Рыбозащитное устройство типа "жалюзийный экран с
</t>
    </r>
    <r>
      <rPr>
        <sz val="10"/>
        <rFont val="Times New Roman"/>
        <family val="1"/>
      </rPr>
      <t>потокопреобразователем" водозабора НС № 1</t>
    </r>
  </si>
  <si>
    <r>
      <rPr>
        <sz val="10"/>
        <rFont val="Times New Roman"/>
        <family val="1"/>
      </rPr>
      <t xml:space="preserve">Рыбозащитное устройство типа "жалюзийный экран с потокопреобразователем" водозабора НС № 1
</t>
    </r>
    <r>
      <rPr>
        <sz val="10"/>
        <rFont val="Times New Roman"/>
        <family val="1"/>
      </rPr>
      <t>Автозаводской водопроводной станции</t>
    </r>
  </si>
  <si>
    <r>
      <rPr>
        <sz val="10"/>
        <rFont val="Times New Roman"/>
        <family val="1"/>
      </rPr>
      <t>Внедрение на водопроводной станции технологии по обеззараживанию воды с использованием гипохлорита натрия</t>
    </r>
  </si>
  <si>
    <r>
      <rPr>
        <sz val="10"/>
        <rFont val="Times New Roman"/>
        <family val="1"/>
      </rPr>
      <t xml:space="preserve">Внедрение на Ново- Сормовской водопроводной станции технологии по обеззараживанию воды с
</t>
    </r>
    <r>
      <rPr>
        <sz val="10"/>
        <rFont val="Times New Roman"/>
        <family val="1"/>
      </rPr>
      <t>использованием гипохлорита натрия</t>
    </r>
  </si>
  <si>
    <r>
      <rPr>
        <sz val="10"/>
        <rFont val="Times New Roman"/>
        <family val="1"/>
      </rPr>
      <t xml:space="preserve">Внедрение на водопроводной станции "Малиновая гряда" технологии по обеззараживанию воды с
</t>
    </r>
    <r>
      <rPr>
        <sz val="10"/>
        <rFont val="Times New Roman"/>
        <family val="1"/>
      </rPr>
      <t>использованием гипохлорита натрия</t>
    </r>
  </si>
  <si>
    <r>
      <rPr>
        <sz val="10"/>
        <rFont val="Times New Roman"/>
        <family val="1"/>
      </rPr>
      <t>Модернизация насосной станции второго подъема с установкой УФО питьевой воды</t>
    </r>
  </si>
  <si>
    <r>
      <rPr>
        <sz val="10"/>
        <rFont val="Times New Roman"/>
        <family val="1"/>
      </rPr>
      <t xml:space="preserve">Модернизация насосной станции второго подъема с установкой УФО питьевой воды на Ново-
</t>
    </r>
    <r>
      <rPr>
        <sz val="10"/>
        <rFont val="Times New Roman"/>
        <family val="1"/>
      </rPr>
      <t>Сормовской водопроводной станции</t>
    </r>
  </si>
  <si>
    <r>
      <rPr>
        <sz val="10"/>
        <rFont val="Times New Roman"/>
        <family val="1"/>
      </rPr>
      <t>Строительство озонаторной станции. Проектирование электроснабжения повышенной мощности</t>
    </r>
  </si>
  <si>
    <r>
      <rPr>
        <sz val="10"/>
        <rFont val="Times New Roman"/>
        <family val="1"/>
      </rPr>
      <t xml:space="preserve">Строительство озонаторной станции на Ново-Сормовской водопроводной станции. Проектирование
</t>
    </r>
    <r>
      <rPr>
        <sz val="10"/>
        <rFont val="Times New Roman"/>
        <family val="1"/>
      </rPr>
      <t>электроснабжения повышенной мощности</t>
    </r>
  </si>
  <si>
    <r>
      <rPr>
        <sz val="10"/>
        <rFont val="Times New Roman"/>
        <family val="1"/>
      </rPr>
      <t xml:space="preserve">Капитальный ремонт
</t>
    </r>
    <r>
      <rPr>
        <sz val="10"/>
        <rFont val="Times New Roman"/>
        <family val="1"/>
      </rPr>
      <t>АБК Политбойцов лит.А, А1</t>
    </r>
  </si>
  <si>
    <r>
      <rPr>
        <sz val="10"/>
        <rFont val="Times New Roman"/>
        <family val="1"/>
      </rPr>
      <t>Строительство озонаторной на Ново- Сормовской водопроводной станции. Проектирование электроснабжения повышенной мощности (кабельная линия)</t>
    </r>
  </si>
  <si>
    <r>
      <rPr>
        <sz val="10"/>
        <rFont val="Times New Roman"/>
        <family val="1"/>
      </rPr>
      <t xml:space="preserve">Строительство озонаторной на Ново- Сормовской водопроводной станции. Проектирование электроснабжения повышенной мощности (кабельная линия от РУ 6 кВ ПС "Светлоярская" до РП 6 кВ ВНС "Ново-
</t>
    </r>
    <r>
      <rPr>
        <sz val="10"/>
        <rFont val="Times New Roman"/>
        <family val="1"/>
      </rPr>
      <t>Сормовская") 5 220 п.м.</t>
    </r>
  </si>
  <si>
    <r>
      <rPr>
        <sz val="14"/>
        <rFont val="Times New Roman"/>
        <family val="1"/>
      </rPr>
      <t>* Стоимость расчитана :</t>
    </r>
  </si>
  <si>
    <r>
      <rPr>
        <sz val="14"/>
        <rFont val="Times New Roman"/>
        <family val="1"/>
      </rPr>
      <t>для водопровода: К=5,2</t>
    </r>
  </si>
  <si>
    <r>
      <rPr>
        <sz val="14"/>
        <rFont val="Times New Roman"/>
        <family val="1"/>
      </rPr>
      <t>(4,86х1,015х1,033х1,02) где:</t>
    </r>
  </si>
  <si>
    <r>
      <rPr>
        <sz val="14"/>
        <rFont val="Times New Roman"/>
        <family val="1"/>
      </rPr>
      <t>к=4,86 - коэффицент перехода к ценам по состоянию на I кв 2014 г.</t>
    </r>
  </si>
  <si>
    <r>
      <rPr>
        <sz val="14"/>
        <rFont val="Times New Roman"/>
        <family val="1"/>
      </rPr>
      <t>1,5%- затраты на временные здания и сооружения</t>
    </r>
  </si>
  <si>
    <r>
      <rPr>
        <sz val="14"/>
        <rFont val="Times New Roman"/>
        <family val="1"/>
      </rPr>
      <t>3,3%- удорожание работ в зимнее время</t>
    </r>
  </si>
  <si>
    <r>
      <rPr>
        <sz val="14"/>
        <rFont val="Times New Roman"/>
        <family val="1"/>
      </rPr>
      <t>2%- затраты на непредвиденные работы</t>
    </r>
  </si>
  <si>
    <t>Строительство станции УФ-обеззараживания воды на Ново-Сормовской водопроводной станции (по адресу: город Нижний Новгород, Сормовский район, ул. Алебастровая, д. 91)</t>
  </si>
  <si>
    <t>Улучшение качества воды, подаваемой потребителям в Заречной части города.</t>
  </si>
  <si>
    <t>м3/сут</t>
  </si>
  <si>
    <t>2013-2019</t>
  </si>
  <si>
    <t>п.66</t>
  </si>
  <si>
    <t>Модернизация насосной станции второго подъема с установкой УФО питьевой воды на Ново-Сормовской водопроводной станции</t>
  </si>
  <si>
    <t xml:space="preserve"> Создание станции обеззараживания воды на Ново-Сормовской водопроводной станции (по адресу: город Нижний Новгород, Сормовский район, ул. Алебастровая, д. 91)</t>
  </si>
  <si>
    <t>Улучшение качества воды в Сормовском, Московском, Канавинском и Ленинском районах города Нижний Новогород. Ликвидация потенциальной опасности и улучшение экологической ситуации с помощью отказа от хранения и применения жидкого хлора, тем самым устранение опасности разгерметизации емкостей с большим запасом жидкого хлора, хранящегося на площадке очистных сооружений, размещенного вблизи жилой застройки.</t>
  </si>
  <si>
    <t>объект</t>
  </si>
  <si>
    <t>2014-2020</t>
  </si>
  <si>
    <t>Положительное заключение ГЭ от 01.03.2018</t>
  </si>
  <si>
    <t xml:space="preserve"> Создание станции обеззараживания воды на водопроводной станции «Малиновая гряда» (по адресу: город Нижний Новгород, Приокский район, пр. Гагарина, д. 121)</t>
  </si>
  <si>
    <t>Улучшение качества воды в Советском и Приокском районах города Нижний Новогород. Ликвидация потенциальной опасности и улучшение экологической ситуации с помощью отказа от хранения и применения жидкого хлора, тем самым устранение опасности разгерметизации емкостей с большим запасом жидкого хлора, хранящегося на площадке очистных сооружений, размещенного вблизи жилой застройки.</t>
  </si>
  <si>
    <t>2014-2023</t>
  </si>
  <si>
    <t>Утвержденная ИП Модернизация</t>
  </si>
  <si>
    <t>Строительство водопроводной станции «Березовая Пойма» в Московском районе (по адресу: город Нижний Новгород, Московский район, пос. Берёзовая пойма)</t>
  </si>
  <si>
    <t>2017-2022</t>
  </si>
  <si>
    <t>2015-2019</t>
  </si>
  <si>
    <t>Модернизация хлораторной на водопроводной станции «Малиновая гряда» (Нижний Новгород, проспект Гагарина, д. 121)</t>
  </si>
  <si>
    <t>2018-2020</t>
  </si>
  <si>
    <t>Строительство сооружения для ликвидации сброса промывных вод, сбору и перекачке осадка в городскую канализацию Ново-Сормовской водопроводной станции (по адресу: город Нижний Новгород, Сормовский район, ул. Але-бастровая, д. 91)</t>
  </si>
  <si>
    <t>Выполнение мероприятий направленных на исполнения требований действующего природоохранного законодательства. Ликвидация открытого выпуска промывных вод в р. В о лгу и повторное использование промывной воды, тем самым уменьшая количество забираемой из реки воды. Сброс осадка в систему городской канализации.</t>
  </si>
  <si>
    <t>2013-2022</t>
  </si>
  <si>
    <t>Строительство сооружений для ликвидации сброса промывных вод, сбору и перекачке осадка в городскую канализацию на Ново-Сормовской водопроводной станции</t>
  </si>
  <si>
    <t>Рыбозащитное устройство типа "жалюзийный экран с потокопреобразователем" водозабора НС № 1 Автозаводской водопроводной станции</t>
  </si>
  <si>
    <t>Выполнение мероприятий направленных на исполнения требований действующего природоохранного законодательства</t>
  </si>
  <si>
    <t>2014-2016</t>
  </si>
  <si>
    <t>п.68</t>
  </si>
  <si>
    <t>Модернизация насосной станции второго подъема с установкой УФО питьевой воды на Ленинской водопроводной станции</t>
  </si>
  <si>
    <t>200 тыс м3/сут</t>
  </si>
  <si>
    <t>2015-2018</t>
  </si>
  <si>
    <t>Модернизация водопроводной станции "Слудинская" по адресу: город Нижний Новгород, Советсткий район, пр. Гагарина, д. 31: Реконструкция напорных водоводов Д800 мм и Д900 мм от НС-1 и НС-1А на водопроводной станции «Слудинская» по адресу: г. Н. Новгород, Советский район, пр. Гагарина, д.31</t>
  </si>
  <si>
    <t>В рамках данного мероприятия планируется выполнить мероприятие по предотвращению гидроударов на Слудинской в/станции</t>
  </si>
  <si>
    <t>Утвержденная //ИП Модернизация</t>
  </si>
  <si>
    <t>Энергосбережение,снижение эксплуатационных затрат</t>
  </si>
  <si>
    <t>п.75</t>
  </si>
  <si>
    <t xml:space="preserve">водопроводная станция "Малиновая гряда" насосная станция-II подъема. Установка частотно-регул. привода на насосы    </t>
  </si>
  <si>
    <t>Создание автоматизированной системы управления технологическими процессами водоснабжения и водоотведения АО «Нижегородский водоканал» (Диспетчеризация водоснабжения)</t>
  </si>
  <si>
    <t>2018-2022</t>
  </si>
  <si>
    <t>Создание АСУ ТП ВиВ. Рек. запорно-регулирующего узла водопр. колодца, пр. Гагарина, 37б, инв.№090544221</t>
  </si>
  <si>
    <t>Создание АСУ ТП ПОВ (подъем и обработка воды)», по объекту «Создание автоматизированной системы диспетчерского контроля и управления процессом фильтрации ВС Малиновая гряда по адресу: г. Нижний Новгород, просп. Гагарина, д. 121»</t>
  </si>
  <si>
    <t>2017-2020</t>
  </si>
  <si>
    <t>Создание системы автоматического регулирования мощности ламп (г. Нижний Новгород, Сормовский район, ул. Алебастровая, д. 91) (САРМЛ) АСУТП ВиВ</t>
  </si>
  <si>
    <t>2019-2020</t>
  </si>
  <si>
    <t xml:space="preserve">Модернизация водопроводных станций с установкой оборудования по предварительной аммонизации, в т.ч.: Модернизация Ново-Сормовской водопроводной станции по адресу: город Нижний Новгород, Сормовский район, ул. Алебастровая, д. 91. Установка оборудования по предварительной аммонизации  на территории НС-1. </t>
  </si>
  <si>
    <t>Оборудование аммиачной водопроводной станции выработало свой ресурс и не соответствует «Правилам безопасности для наземных складов жидкого аммиака» и паспорту безопасности используемой аммиачной воды, в соответствии с которыми хранение данного реагента должно осуществляться в герметичной таре в крытых помещениях или в специально предназначенных для хранения емкостях. Несоблюдение данных требований может привести к разгерметизации оборудования, риску взрыва и/или возникновения несчастных случаев на насосных станциях первого подъема.</t>
  </si>
  <si>
    <t>Заключение ГЭ от 07.08.2019</t>
  </si>
  <si>
    <t>Модернизация водопроводных станций с установкой оборудования по предварительной аммонизации, в т.ч.: Модернизация водопроводной станции «Малиновая гряда» по адресу: город Нижний Новгород, Приокский район, пр. Гагарина, д. 121. Установка оборудования по предварительной аммонизации  на территории НС-1.</t>
  </si>
  <si>
    <t>Заключение ГЭ от 28.06.2019</t>
  </si>
  <si>
    <t>Модернизация водопроводных станций с установкой оборудования по предварительной аммонизации, в т.ч.: Модернизация водопроводной станции «Слудинская» по адресу: город Нижний Новгород, Советский район, пр. Гагарина, д. 31. Установка оборудования по предварительной аммонизации  на территории НС-1</t>
  </si>
  <si>
    <t xml:space="preserve">Проектирование мероприятий по защите водозабора Ново-Сормовской водопроводной станции от воздействия при строительстве и эксплуатации Нижегородского низконапорного гидроузла. Первый этап: Выполнение научно-исследовательской работы по теме: «Влияние строительства Нижегородского низконапорного гидроузла на работу Ново-Сормовской водопроводной станции АО «Нижегородский водоканал», включая анализ материалов проекта «Строительство Нижегородского низконапорного гидроузла» и проведение исследований по рассмотрению возможности реализации альтернативного варианта обеспечения судоходных условий на участке р. Волги от шлюзов Городецкого гидроузла до Нижнего Новгорода, и выполнение работ по графическому описанию местоположения границ зон санитарной охраны (ЗСО) поверхностных источников питьевого и хозяйственно-бытового водоснабжения объектов, эксплуатируемых АО «Нижегородский водоканал», определению координат характерных точек границ вышеуказанных зон.
</t>
  </si>
  <si>
    <t>Утвержденная //ИП Модернизация, ПИР</t>
  </si>
  <si>
    <t xml:space="preserve">Водопроводная станция "Малиновая гряда" насосная станция-II подъема. Установка частотно-регул. привода на насосы                            </t>
  </si>
  <si>
    <t>оставляем стоимость</t>
  </si>
  <si>
    <t>по ГЭ сумма 333689,69, а по ипм 288789,57</t>
  </si>
  <si>
    <t>по ГЭ сумма 184299,39, а по ипм 212746,47</t>
  </si>
  <si>
    <t>по ГЭ нет суммы - отрицательная - 118016,9 по смете</t>
  </si>
  <si>
    <t>ГЭ нет и не будет раньше февраля...после расчета устойчивости склона и выполнения геологии</t>
  </si>
  <si>
    <t>незавершенное строительство</t>
  </si>
  <si>
    <t>вопрос ??? Хотят привязать к рыбозащите</t>
  </si>
  <si>
    <t>Белова Т.Е., сумма</t>
  </si>
  <si>
    <t xml:space="preserve">Модернизация ВНС Шаляпина, 24-а (инв.№ 000110262) (ВНС Шаляпина, 24-а) </t>
  </si>
  <si>
    <t>Повышение надежности работы водопроводных сетей и сооружений, улучшение качества питьевой воды.</t>
  </si>
  <si>
    <t>2019-2023</t>
  </si>
  <si>
    <t>п.52</t>
  </si>
  <si>
    <t>Модернизация водопроводных насосных станций (ВНС) с установкой частотно-регулируемого привода" (ВНС ул. Федосеенко, 102) Технорабочий проект АУВБ.425285.В01 "Станция управления ВНС ОАО "НВ" Производительность 4800 м3/сут                                 Водопроводная насосная станция по ул. Мончегорская автозаводского района. ТНС-29. сметы 173/10-1;046/05-3.1 Том 5 Производительность 2400 м3/сут</t>
  </si>
  <si>
    <t xml:space="preserve">Модернизация ВНС Нартова, 31 (инв.№ 000110275) (ВНС Нартова, 31) </t>
  </si>
  <si>
    <t xml:space="preserve">Модернизация ВНС в ЦТП Артельная, 6-а (инв.№ 001110048) (ВНС в ЦТП Артельная, 6-а) </t>
  </si>
  <si>
    <t xml:space="preserve">Модернизация ВНС-6 Политбойцов, 15-а (инв.№ 000110062) (ВНС-6 Политбойцов, 15-а) </t>
  </si>
  <si>
    <t>Модернизация ВНС с ИБ-2 Молодежный, 78а (инв.№ 000110136) (ВНС с ИБ-2 Молодежный, 78)</t>
  </si>
  <si>
    <t>Реконструкция кабельной линии  6кВ от ПС «Ковалиха» до РУ-6кВ ВНС «Высоковская»  (Инв. № 000332638)</t>
  </si>
  <si>
    <t>Повышение надежности работы водопроводной станции. Аварийное состояние сетей</t>
  </si>
  <si>
    <t>2020-2023</t>
  </si>
  <si>
    <t>расчет по аналогу</t>
  </si>
  <si>
    <t>ВНС (ул. Красных Зорь, д.14б)</t>
  </si>
  <si>
    <t>Повышение надежности работы водопроводных сетей и сооружений. Снижение эксплуатационных затрат</t>
  </si>
  <si>
    <t>п.55</t>
  </si>
  <si>
    <t>"Модернизация канализационных насосных станций с заменой насосов и переводом их в автоматический режим" выполнение проектных работ (проектная и рабочая документация) прокладка самотечного коллектора с последующим демонтажом КНС №1" 1.2.11/10-НК Том 5</t>
  </si>
  <si>
    <t>ВНС "Сортировочная" (435 км, ул. Удмуртская, д.38а)</t>
  </si>
  <si>
    <t>ЦТП ул. Лесной городок, д.5</t>
  </si>
  <si>
    <t>ВНС ул. Волжская, 40 а</t>
  </si>
  <si>
    <t>ВНС  ул. Болотникова, 2</t>
  </si>
  <si>
    <t>ВНС  ул. Светлоярская, 36а</t>
  </si>
  <si>
    <t>ВНС  ул. Мокроусова, 23а</t>
  </si>
  <si>
    <t>ВНС ул. Днепропетровская, д.8б</t>
  </si>
  <si>
    <t>ВНС  ул. Таганская, 4б</t>
  </si>
  <si>
    <t>ВНС в ЦТП  пер. Тургайский, 3а (котельная)</t>
  </si>
  <si>
    <t>ВНС в ЦТП-5  пр.Ленина, 45/5</t>
  </si>
  <si>
    <t>ВНС-2 ул. Веденяпина, 13а</t>
  </si>
  <si>
    <t>ИБ-6 ул. Дружаева, 7а</t>
  </si>
  <si>
    <t>ТНС-16 ул. Я.Купалы, 16</t>
  </si>
  <si>
    <t>ТНС-21 ул. Львовская, 21</t>
  </si>
  <si>
    <t>ТНС-23 ул. Сазанова, 4</t>
  </si>
  <si>
    <t>ТНС-24 ул. Красноуральская, 5а</t>
  </si>
  <si>
    <t>ТНС-26 пр. Ильича, 40</t>
  </si>
  <si>
    <t>ВНС  пр. Ленина, 30а</t>
  </si>
  <si>
    <t>ВНС  пр. Ленина, 69а</t>
  </si>
  <si>
    <t>ВНС б. Заречный, 7г</t>
  </si>
  <si>
    <t>ВНС  пр. Ленина, 48д (Чугунова)</t>
  </si>
  <si>
    <t>ВНС  Даргомыжского, 11а</t>
  </si>
  <si>
    <t>ВНС  пер. Трамвайный, 1а</t>
  </si>
  <si>
    <t>ВНС  ул. Премудрова, 12а (котельная)</t>
  </si>
  <si>
    <t>ВНС в ЦТП  бульвар Заречный, 3а</t>
  </si>
  <si>
    <t>ЦТП-3 ул. Есенина, 31.</t>
  </si>
  <si>
    <t>ЦТП-7 ул. Гордеевская, 34а</t>
  </si>
  <si>
    <t>ИБ-7 ул. Бурденко, 25</t>
  </si>
  <si>
    <t>ТНС-4 ул. Пермякова, 34</t>
  </si>
  <si>
    <t>ТНС-8  ул. Ю.Шоссе, 28а (ул. Старых м3/сутодств.)</t>
  </si>
  <si>
    <t>ТНС-10 ул. Ватутина, 16а</t>
  </si>
  <si>
    <t>ТНС-11 ул. Школьная, 32</t>
  </si>
  <si>
    <t>ТНС-18 ул. Космическая, 49 (ул.Минеева,31 м/р «Аэродр.»)</t>
  </si>
  <si>
    <t>ИБ-8 ул. Дьяконова, 32</t>
  </si>
  <si>
    <t xml:space="preserve">ИБ-9  пр. Бусыгина, 46 </t>
  </si>
  <si>
    <t>ВНС Молитовская  ул. Даргомыжского, 20а</t>
  </si>
  <si>
    <t>ВНС ул. Профинтерна, 15а</t>
  </si>
  <si>
    <t>ВНС  ул. Профинтерна, 7а (котельная)</t>
  </si>
  <si>
    <t>ВНС в ЦТП-3  пр. Ленина, 61б</t>
  </si>
  <si>
    <t>ВНС  Октябрьской революции, 74а</t>
  </si>
  <si>
    <t>ВНС Ярмарочная  ул. Совнаркомовская дом 26</t>
  </si>
  <si>
    <t>ВНС  ул. К.Маркса, 24к (ЭЖК- 1)</t>
  </si>
  <si>
    <t>ЦТП-11 ул. Гордеевская, 60а</t>
  </si>
  <si>
    <t>ЦТП-4 ул. К.Маркса,15</t>
  </si>
  <si>
    <t>ЦТП-5 ул.К. Маркса,18</t>
  </si>
  <si>
    <t xml:space="preserve">ЦТП-52  ул. Генерала Зимина, 26 </t>
  </si>
  <si>
    <t>ВНС  ул. Жукова, 1-в</t>
  </si>
  <si>
    <t>ВНС  пр. Гагарина, 72-а</t>
  </si>
  <si>
    <t>ВНС  ул. Тропинина, 55-а</t>
  </si>
  <si>
    <t>ВНС ЦТП-67  ул. Рокосовского, 8-а</t>
  </si>
  <si>
    <t>ВНС  ул. 1-я Оранжерейная, 44б</t>
  </si>
  <si>
    <t>ВНС  ул. Кулибина, 15</t>
  </si>
  <si>
    <t>ВНС ЦТП-145 ул.Родионова 182а (ВНС ЦТП Обл. б-цы Семашко)</t>
  </si>
  <si>
    <t>ВНС  пер. Камчатский, 2в</t>
  </si>
  <si>
    <t>ВНС  ул. Электровозная,16в</t>
  </si>
  <si>
    <t>ВНС  ул. Касимовская, 17</t>
  </si>
  <si>
    <t>ВНС в котельной  ул. Путейская, 31 (в котельной)</t>
  </si>
  <si>
    <t>ВНС в ЦТП  ул. Путейская, 9 (в ЦТП)</t>
  </si>
  <si>
    <t>ВНС в ЦТП  ул. Московское шоссе, 219 (в котельной)</t>
  </si>
  <si>
    <t>ВНС  ул. Люкина, 7б</t>
  </si>
  <si>
    <t>ВНС  ул. Красных зорь, 5б</t>
  </si>
  <si>
    <t>ВНС  ул. Рябцева, 23а</t>
  </si>
  <si>
    <t>ВНС  ул. Циалковского, 46а (Сатурн)</t>
  </si>
  <si>
    <t>ВНС  ул. Гвардейцев, 16а</t>
  </si>
  <si>
    <t>ВНС  ул. Березовская, 65а</t>
  </si>
  <si>
    <t>ВНС  ул. Березовская, 96а</t>
  </si>
  <si>
    <t>ВНС  ул. Страж революции, 30а</t>
  </si>
  <si>
    <t>ВНС в ЦТП ул. Народная, 38а (в ЦТП)</t>
  </si>
  <si>
    <t>ВНС  ул. Куйбышева, 57б</t>
  </si>
  <si>
    <t>ВНС  ул. Куйбышева, 2а</t>
  </si>
  <si>
    <t>ВНС  ул. Шимборского, 5а</t>
  </si>
  <si>
    <t>ВНС в котельной  ул. Пугачева, 2 (в котельной)</t>
  </si>
  <si>
    <t>ВНС  ул. Н. Рыбакова, 9а</t>
  </si>
  <si>
    <t>ВНС по адресу: Нижегородская область, г. Н. Новгород, Сормовский район, кв. Энгельса, 15а</t>
  </si>
  <si>
    <t>ВНС  ул. Федосеенко, 102</t>
  </si>
  <si>
    <t>ВНС  пр. Гагарина, 21 к.14</t>
  </si>
  <si>
    <t>ВНС  пр. Гагарина, 5</t>
  </si>
  <si>
    <t>ВНС  пер. Союзный, 43 (Коминтерна – Свободы)</t>
  </si>
  <si>
    <t>ВНС  ул. Родионова, 188-б</t>
  </si>
  <si>
    <t>ВНС ЦТП  ул. Б.Покровская, 93</t>
  </si>
  <si>
    <t>ВНС  ул. Ефремова, 13а</t>
  </si>
  <si>
    <t>ВНС  ул. Н.Прибоя, 35 (котельная)</t>
  </si>
  <si>
    <t>Модернизация водопроводной насосной станции по ул. Мончегорская, 29 Автозаводского районо</t>
  </si>
  <si>
    <t>Повышение надежности работы водопроводных сетей, улучшение качества питьевой воды, подаваемой потребителям  Автозаводского р-на и обеспечение водой застроек ул. Космической, Мончегорской</t>
  </si>
  <si>
    <t>Реконструкция кабельной линии  6кВ от ПС «Ковалиха» до РУ-6кВ ВНС «Высоковская»  (Инв. № 000332638) (Перекладка кабельной линии фидер №619 на ВНС Высоковская)</t>
  </si>
  <si>
    <t>км</t>
  </si>
  <si>
    <t>ЦТП ул.Агрономическая, 138а</t>
  </si>
  <si>
    <t>ВНС (ул. Березовская, д.111а)</t>
  </si>
  <si>
    <t>ВНС (пр. Героев, д.45)</t>
  </si>
  <si>
    <t>ВНС Московское шоссе, д.84 в</t>
  </si>
  <si>
    <t xml:space="preserve">Кот. с/х "Горьковский" ул. Тепличная, 8а </t>
  </si>
  <si>
    <t>ВНС  пер. Камчатский, 3</t>
  </si>
  <si>
    <t>ВНС  ул. Красных зорь, 4а</t>
  </si>
  <si>
    <t>ВНС ул. Кировская, 8б</t>
  </si>
  <si>
    <t>ВНС ул. Цветочная, 9</t>
  </si>
  <si>
    <t>ВНС Анкудиновское шоссе, 30</t>
  </si>
  <si>
    <t>ВНС ул. Нартова, 17</t>
  </si>
  <si>
    <t>ВНС  ул. Куйбышева, 49а</t>
  </si>
  <si>
    <t xml:space="preserve">Модернизация ВНС с ИБ-10 Фучика, 39(инв.№ 000110130) (ВНС с ИБ-10 Фучика, 39) 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</si>
  <si>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
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</si>
  <si>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
автозаводского района. ТНС-29. сметы 173/10-1;046/05-3.1 Том 5 Производительность 2400 м3/сут</t>
  </si>
  <si>
    <t>Реконструкция cооружения передающих устройств - водовод (сооружение), инвентарный номер: 22:401:900:000442090, литер:1, протяженность: 2777 м Адрес (местоположение) объекта: Город НИЖНИЙ НОВГОРОД, проспект МОЛОДЕЖНЫЙ, от водозабора до пр. Молодежный, 2А (пр. Ленина, 100) (от т. А до ВК-27)</t>
  </si>
  <si>
    <t>Повышение надежности работы водопроводных сетей</t>
  </si>
  <si>
    <t>км.</t>
  </si>
  <si>
    <t>2019-2022</t>
  </si>
  <si>
    <t>расчет по НМЦ,с учетом коэффициента-дефлятора</t>
  </si>
  <si>
    <t>Реконструкция водопроводной линии по адресу Московское ш., 235 - Московское ш., 312</t>
  </si>
  <si>
    <t>400-500</t>
  </si>
  <si>
    <t>Расчет максимальной цены объекта выполнен на основе объекта-аналога: "Сооружение для ликвидации сброса промывных вод, сбору и перекачке осадка в городскую канализацию на водопроводной станции «Малиновая гряда» по адресу: город Н. Новгород, Приокский район, пр. Гагарина, д.121", положительное заключение ГАУ НО "Управление госэкспертизы" №3-1-3-0136-19.</t>
  </si>
  <si>
    <t>Реконструкция водопроводной линии от ул. Федосеенко, 34 до ул. Травяная, 6</t>
  </si>
  <si>
    <t>Реконструкция водопроводной линии по ул. Гороховецкая, 1 – ВНС 435 км</t>
  </si>
  <si>
    <t xml:space="preserve">Расчет максимальной цены объекта выполнен на основе объектов-аналогов: 
1. "№ 06-02 "Сооружение для ликвидации сброса промывных вод, сбору и перекачке осадка в городскую канализацию на водопроводной станции "Малиновая гряда". (Положительное заключение ГАУ НО "Управление госэкспертизы" №3-1-3-0136-19) ". 
2. "Строительство водовода (перемычки) Д=1000 мм с камерой в районе ул. Аксакова, 38 в Ленинском районе г. Нижнего Новгорода". Положительное заключение ГАУ НО "Управление госэкспертизы" №3-1-3-0093-19.
</t>
  </si>
  <si>
    <t>Строительство водовода (3-й этап) Д=1200-1400 мм от водопро-водной станции «Малиновая гряда» в Приокском районе г. Н. Новгорода до Высоковской ВНС в Советском районе г. Н. Новгорода»</t>
  </si>
  <si>
    <t>1200-1400</t>
  </si>
  <si>
    <t>2013-2020</t>
  </si>
  <si>
    <t>Строительство водовода (перемычки) Д=1000 мм с камерой в районе ул. Аксакова, 38 в Ленинском районе г. Нижнего Новгорода</t>
  </si>
  <si>
    <t>Обеспечение централизованным водоснабжением</t>
  </si>
  <si>
    <t>Заключение ГЭ от 01.07.2019</t>
  </si>
  <si>
    <t>Строительство водовода (перемычки) Д=600 мм между водоводами Д=600 мм по ул. Детской и Д=1020 мм у дома №31 по ул. Переходникова</t>
  </si>
  <si>
    <t>отриц. ГЭ</t>
  </si>
  <si>
    <t>Строительство водопровода в деревне Новопокровское Советского района г. Нижнего Новгорода</t>
  </si>
  <si>
    <t>63-225</t>
  </si>
  <si>
    <t>2019-2024</t>
  </si>
  <si>
    <t>Расчет укрупненной стоимости строительства</t>
  </si>
  <si>
    <t>от Беловой Т.Е.</t>
  </si>
  <si>
    <t>Строительство водопровода в поселке Новое Доскино Автозаводского района г. Нижнего Новгорода</t>
  </si>
  <si>
    <t>Крамарева Н.Л.</t>
  </si>
  <si>
    <t>Строительство наружных сетей водоснабжения 1-й очереди строительства ЖК «Новинки Смарт Сити»</t>
  </si>
  <si>
    <t xml:space="preserve">2Ø225 из ПЭТ </t>
  </si>
  <si>
    <t>Прокладка 2-х вводов 2хД=500 мм протяженностью ~75 п.м. каждый, общей протяженностью ~150п.м., от водопроводной линии Д=500 мм по ул.Самаркандская/Керченская до границ земельного участка объекта строительства: «Универсальный спортивный комплекс с искусственным льдом в г. Нижнем Новгороде», расположенного по адресу: Нижегородская область, город Нижний Новгород, Канавинский район, в квартале ул. Бетанкура, набережной р. Волга, ул. Должанская, ул. Самаркандская (с запрошенной мощностью: хозяйственно-бытовые и производственные нужды 135,13 м3/час/422,95 м3/сут., (в том числе производственные нужды 24,5 м3/час/88,98м3/сут.), противопожарные нужды: - внутреннее – 15,6 л/с, - автоматическое – 74,26 л/с, - наружное – 110 л/с).</t>
  </si>
  <si>
    <t>2Д=500</t>
  </si>
  <si>
    <t>2020-2021</t>
  </si>
  <si>
    <t>ул.Большая Печерская, 84 Д90 мм ПВХ №90544201</t>
  </si>
  <si>
    <t>установка регуляторов давления</t>
  </si>
  <si>
    <t>шт.</t>
  </si>
  <si>
    <t>Д90 мм ПВХ</t>
  </si>
  <si>
    <t>2020-2022</t>
  </si>
  <si>
    <t>Установка регуляторов давления на тупиковых водопроводных линиях Нагорной части города Нижнего Новгорода</t>
  </si>
  <si>
    <t>Расчет максимальной цены объекта выполнен на основе объекта-аналога: "Строительство водопровода в деревне Кузнечиха Советского района", положительное заключение ГАУ НО "Управление госэкспертизы" №3-1-3-0119-17.</t>
  </si>
  <si>
    <t>ул. Яблоневая, 6 Д100 мм сталь №90543906</t>
  </si>
  <si>
    <t>Д100 мм сталь</t>
  </si>
  <si>
    <t>ул. Соревнования, 1 Д100 мм чугун №90543963</t>
  </si>
  <si>
    <t>Д100 мм чугун</t>
  </si>
  <si>
    <t>ул. Республиканская, 22/2 Д160 мм ПНД  №90543957</t>
  </si>
  <si>
    <t xml:space="preserve">Д160 мм ПНД </t>
  </si>
  <si>
    <t>пер. Гаражный, 5 Д100 мм сталь №90543937</t>
  </si>
  <si>
    <t>ул. Артельная, 8 Д150 мм сталь №90544084</t>
  </si>
  <si>
    <t>Д150 мм сталь</t>
  </si>
  <si>
    <t>пер. Полтавский, 14 Д100мм чугун №330707</t>
  </si>
  <si>
    <t>Д100мм чугун</t>
  </si>
  <si>
    <t>ул. Моховая,21 Д100мм сталь № 90543978</t>
  </si>
  <si>
    <t>Д100мм сталь</t>
  </si>
  <si>
    <t>ул. Заярская, 18 Д150мм сталь № 90543879</t>
  </si>
  <si>
    <t>Д150мм сталь</t>
  </si>
  <si>
    <t>ул. Моховая,18 Д150 мм чугун № 90543931</t>
  </si>
  <si>
    <t>Д150 мм чугун</t>
  </si>
  <si>
    <t>ул. Бекетова, 73а Д150 мм сталь № 90544064</t>
  </si>
  <si>
    <t>ул. Кузнечихинская, 61 Д150 мм чугун № 90544064</t>
  </si>
  <si>
    <t xml:space="preserve">ул. Кузнечихинская, 56 Д150мм чугун </t>
  </si>
  <si>
    <t>Д150мм чугун</t>
  </si>
  <si>
    <t>Анкудиновское шоссе, 37а Д125 мм сталь №90544310</t>
  </si>
  <si>
    <t>Д125 мм сталь</t>
  </si>
  <si>
    <t>ул. Мантуровская,12  Д150мм сталь №90544310</t>
  </si>
  <si>
    <t>ул. Ленская, 30 Д150мм чталь №90544310</t>
  </si>
  <si>
    <t>Д150мм чталь</t>
  </si>
  <si>
    <t>Эпроновская, 4а Д300м сталь №90544315</t>
  </si>
  <si>
    <t>Д300м сталь</t>
  </si>
  <si>
    <t>Рощинская,1 Д100 мм чугун №90544308</t>
  </si>
  <si>
    <t>ул. Пятигорская,1 Д200мм сталь №90543392</t>
  </si>
  <si>
    <t>Д200мм сталь</t>
  </si>
  <si>
    <t>п.31Строительство автодорожных подходов к совмещенному мосту через р. Ока в г.Нижний Новгород.1,2,3 и 5 пусковые комплексы.
Вынос сетей водопровода по ул. Студенческая 17350РД Локальные сметные расчеты №02- 06-06 ОС (01-01)
Пусковой комплекс 5 ОАО "Институт Гипростроймост" 2010 г.</t>
  </si>
  <si>
    <t>ГНБ ПНД 100 45
п.м., ПНД 160 254,5
п.м., ПН 315 90 п.м.,
сталь 100 14 п.м. в
футляре ПНД 225 14 п.м. Протаскивание стальной трубы 150 9 п.м., ( гильза 159*3,5 5,823 п.м.,
219*5 4,418 п.м.),
100 5,8 п.м., 150 4,4
п.м. с устройством временной линии сталь 108*3,5 232
п.м., 50 57,1 п.м.
Общая протяженность
трубопровода 422,7 п.м.</t>
  </si>
  <si>
    <t>В рамках мероприятия планируется выполнить строительство водопроводной станции «Березовая Пойма» в Московском районе. Основание для реализации – обращение Роспотребнадзора Нижегородской области, выявившего в питьевой воде в пос. Березовая пойма повышенное содержание железа</t>
  </si>
  <si>
    <t>Существующая хлораторная построена в 1978 году по типовому проекту № 901-3-8/70 «Хлораторная производительностью 50 кг хлора в час, совмещенная с расходным складом хлора для обеззараживания водопровода и канализации». В 1991 году осуществлена реконструкция хлораторной по проекту №8262, выполненному институтом «Гипрокоммунводоканал» (г. Москва) в 1988 году. В результате реконструкции производительность хлораторной установки увеличена до 113 кг хлора в час.</t>
  </si>
  <si>
    <t>Обеспечение контроля и эффективного управления ресурсами предприятия.</t>
  </si>
  <si>
    <t>отсутствуют в схеме ВиВ - для расчета стоимости необходимо предоставление ТЗ</t>
  </si>
  <si>
    <t>"Модернизация канализационных насосных станций с заменой насосов и переводом их в
автоматический режим" выполнение проектных работ (проектная и рабочая документация) прокладка самотечного коллектора с последующим демонтажом КНС №1" 1.2.11/10-НК Том 5</t>
  </si>
  <si>
    <t>"Модернизация канализационных насосных станций с заменой насосов и переводом их в автоматический режим" выполнение проектных работ (проектная и рабочая
документация) прокладка самотечного коллектора с последующим демонтажом КНС
№1" 1.2.11/10-НК Том 5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</si>
  <si>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</si>
  <si>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
Федосеенко, 102) Технорабочий проект АУВБ.425285.В01 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</si>
  <si>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
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
сметы 173/10-1;046/05-3.1 Том 5 Производительность 2400 м3/сут</t>
  </si>
  <si>
    <t>Модернизация водопроводных насосных станций (ВНС) с
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</si>
  <si>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
установкой частотно- регулируемого привода" (ВНС ул.Федосеенко,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</si>
  <si>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
Федосеенко, 102) Технорабочий проект АУВБ.425285.В01"Станция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</si>
  <si>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
"НВ" Производительность 4800 м3/сут Водопроводная насосная станция по ул. Мончегорская автозаводского района. ТНС-29. сметы 173/10-1;046/05-3.1 Том 5
Производительность 2400 м3/сут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</si>
  <si>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
сметы 173/10-1;046/05-3.1 Том 5 Производительность 2400 м3/сут</t>
  </si>
  <si>
    <t>Модернизация водопроводных
насосных станций (ВНС) с установкой частотно-регулируемого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</si>
  <si>
    <t xml:space="preserve"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 </t>
  </si>
  <si>
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Мончегорскаяавтозаводского района. ТНС-29.
сметы 173/10-1;046/05-3.1 Том 5 Производительность 2400 м3/сут</t>
  </si>
  <si>
    <t>ВНС ЦТП-44  ул. Невзоровых, 102 (ул.Белинского.,44)</t>
  </si>
  <si>
    <t>Строительство и реконструкция подводящих сетей горячего водоснабжения для подключения новых объектов</t>
  </si>
  <si>
    <t>Строительство подводящего трубопровода ГВС к объектам Нового строительства, разрешенное использование з/у - ТЖм-3-зона многоквартирной высокоплотной, многоэтажной застройки выделена для сохранения и формирования кварталов, состоящих из жилых домов высотной застройки и среднеэтажных жилых домов квартального типа с минимально разрешенным набором услуг для местного населения</t>
  </si>
  <si>
    <t>Подключение (технологическое присоединение) к централизованной системе горячего водоснабжения объектов МКД по адресу: ул. Автомеханическая, у дома № 11Б (заявитель ДГДиРА)</t>
  </si>
  <si>
    <t>м</t>
  </si>
  <si>
    <t>нет данных</t>
  </si>
  <si>
    <t>Строительство трубопроводов ГВС к Банному комплексу по адресу: ул.Красноуральская, у дома 1А</t>
  </si>
  <si>
    <t>Подключение (технологическое присоединение) к централизованной системе горячего водоснабжения Банного комплекса по адресу: ул. Красноуральская, у дома 1А (заявитель ООО "Партнер")</t>
  </si>
  <si>
    <t>80 / 70</t>
  </si>
  <si>
    <t>Строительство трубопроводов ГВС к объектам проекта планировки территории в границах проспекта Молодежный, улцы Красноуральская, проспекта Ильича, улицы Левитана в Автозаводском районе города Нижнего Новгорода</t>
  </si>
  <si>
    <t>Подключение (технологическое присоединение) к централизованной системе горячего водоснабжения объектов проекта планировки территории в границах проспекта Молодежный, улцы Красноуральская, проспекта Ильича, улицы Левитана (заявитель ООО СК "Стройсервис")</t>
  </si>
  <si>
    <t>Строительство трубопроводов ГВС к здания медицинского обслуживания на 200 посещений (без стационара), расположенного по адресу:  ул.Прыгунова, рядом с домами №17 и №27</t>
  </si>
  <si>
    <t>Подключение (технологическое присоединение) к централизованной системе горячего водоснабжения здания медицинского обслуживания на 200 посещений (без стационара) по адресу: ул.Прыгунова, рядом с домами №17 и №27 (заявитель ООО "А-МЦ "УльтраМед")</t>
  </si>
  <si>
    <t>40 / 32</t>
  </si>
  <si>
    <t>Строительство трубопроводов ГВС к объектам проекта планировки и межевания границ на пересечении улиц Коломенская и Янки Купалы в Автозаводском районе г. Нижнего Новгорода</t>
  </si>
  <si>
    <t>Подключение (технологическое присоединение) к централизованной системе горячего водоснабжения объектов: 
1-я очередь строительства. Дом №1 корпус 1, 
2-я очередь строительства Дом №1 корпус 2, 
3-я очередь строительства Дом №2 (заявитель ООО "Первая строительная компания")</t>
  </si>
  <si>
    <t>100 / 80</t>
  </si>
  <si>
    <t xml:space="preserve">Строительство подводящего трубопровода ГВС к медицинскому центру по ул.Мончегорская, у дома №3/1 </t>
  </si>
  <si>
    <t>Подключение (технологическое присоединение) к централизованной системе горячего водоснабжения медицинского центра по ул.Мончегорская, у дома №3/1 (заявитель ДГДиРА)</t>
  </si>
  <si>
    <t>Строительство подводящего трубопровода ГВС к корпусу литейного цеха №1 металлургического производства, пр.Ленина, д.88</t>
  </si>
  <si>
    <t>Подключение (технологическое присоединение) к централизованной системе горячего водоснабжения корпуса литейного цеха №1 металлургического производства, пр.Ленина, д.88 (заявитель ПАО "ГАЗ")</t>
  </si>
  <si>
    <t>Строительство подводящего трубопровода ГВС к зданию для бытового обслуживания населения по адресу: ул. Комсомольская, у д. 33</t>
  </si>
  <si>
    <t>Подключение (технологическое присоединение) к централизованной системе горячего водоснабжения здания для бытового обслуживания населения по адресу: ул.Комсомольская, у д. 33 (заявитель ООО "Сфера")</t>
  </si>
  <si>
    <t>Строительство подводящего трубопровода ГВС к объектам ГБПОУ "Нижегородский индустриальный колледж" по адресу ул.Ю.Фучика д.12А</t>
  </si>
  <si>
    <t>Подключение (технологическое присоединение) к централизованной системе горячего водоснабжения объектам ГБПОУ НИК по адресу: ул.Ю.Фучика д.12А (заявитель ГБПОУ Нижегородский индустриальный колледж)</t>
  </si>
  <si>
    <t>Строительство трубопроводов ГВС к многоквартирному жилому дому по адресу г. Н. Новгород, на пересечение ул. Советской Армии и ул. Краснодонцев, около дома №13А по ул. Советской Армии</t>
  </si>
  <si>
    <t>Подключение (технологическое присоединение) к централизованной системе горячего водоснабжения многоквартирного жилого дома по адресу г. Н. Новгород, на пересечение ул. Советской Армии и ул. Краснодонцев, около дома №13А по ул. Советской Армии (заявитель ООО "Новый город")</t>
  </si>
  <si>
    <t>70 / 50</t>
  </si>
  <si>
    <t xml:space="preserve">Строительство трубопроводов ГВС к многоквартирному жилому дому с помещениями общественного назначения по адресу: ул.Мончегорская </t>
  </si>
  <si>
    <t>Подключение (технологическое присоединение) к централизованной системе горячего водоснабжения многоквартирного жилого дома с помещениями общественного назначения по адресу: ул. Мончегорская (заявитель ООО "СтройСтандарт")</t>
  </si>
  <si>
    <t>Строительство трубопроводов ГВС к многоквартирному жилому дому по адресу: пр. Молодёжный д. 76</t>
  </si>
  <si>
    <t>Подключение (технологическое присоединение) к централизованной системе горячего водоснабжения многоквартирного жилого дома по адресу: пр. Молодёжный д. 76 (заявитель ООО "Снабцентр НН")</t>
  </si>
  <si>
    <t>50 / 40</t>
  </si>
  <si>
    <t>Модернизация ВНС</t>
  </si>
  <si>
    <r>
      <rPr>
        <sz val="8"/>
        <rFont val="Arial"/>
        <family val="2"/>
        <charset val="204"/>
      </rPr>
      <t>Модернизация ВНС Березовская, 5-а (инв.№ 000110233)  (ВНС
Березовская, 5-а)</t>
    </r>
  </si>
  <si>
    <r>
      <rPr>
        <sz val="8"/>
        <rFont val="Arial"/>
        <family val="2"/>
        <charset val="204"/>
      </rPr>
      <t>Модернизация ВНС Шаляпина, 2-в (инв.№ 001110011)  (ВНС
Шаляпина, 2-в)</t>
    </r>
  </si>
  <si>
    <r>
      <rPr>
        <sz val="8"/>
        <rFont val="Arial"/>
        <family val="2"/>
        <charset val="204"/>
      </rPr>
  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 по ул. Мончегорская автозаводского района. ТНС-29. сметы 173/10-1;046/05-3.1 Том 5
Производительность 2400 м3/сут</t>
    </r>
  </si>
  <si>
    <r>
      <rPr>
        <sz val="8"/>
        <rFont val="Arial"/>
        <family val="2"/>
        <charset val="204"/>
      </rPr>
      <t>Модернизация ВНС Московское шоссе, 171(инв.№ 000110238)
(ВНС Московское шоссе, 171)</t>
    </r>
  </si>
  <si>
    <r>
      <rPr>
        <sz val="8"/>
        <rFont val="Arial"/>
        <family val="2"/>
        <charset val="204"/>
      </rPr>
      <t>Модернизация ТНС-28 Космическая, 65 (инв.№
90540362) (ТНС-28
Космическая, 65)</t>
    </r>
  </si>
  <si>
    <r>
      <rPr>
        <sz val="8"/>
        <rFont val="Arial"/>
        <family val="2"/>
        <charset val="204"/>
      </rPr>
      <t>Модернизация ВНС с ИБ-4 Дьяконова, 9/1 (инв.№ 000110138) (ВНС с ИБ-4
Дьяконова, 9/1)</t>
    </r>
  </si>
  <si>
    <r>
      <rPr>
        <sz val="8"/>
        <rFont val="Arial"/>
        <family val="2"/>
        <charset val="204"/>
      </rPr>
      <t>Модернизация ВНС с ИБ- 11 Прыгунова, 17(инв.№ 000110135) (ВНС с ИБ-11
Прыгунова, 17)</t>
    </r>
  </si>
  <si>
    <t>Перекладка кабельных линий фидер №602 и №625 на ВНС Ленинская</t>
  </si>
  <si>
    <t>п.74</t>
  </si>
  <si>
    <r>
      <rPr>
        <sz val="8"/>
        <rFont val="Arial"/>
        <family val="2"/>
        <charset val="204"/>
      </rPr>
      <t>Строительство озонаторной на Ново-Сормовской водопроводной станции. Проектирование электроснабжения повышенной мощности (кабельная линия от РУ 6 кВ ПС "Светлоярская" до РП 6 кВ ВНС "Ново-Сормовская") 5 220
п.м.</t>
    </r>
  </si>
  <si>
    <t>Остановка/Ликвидация ВНС</t>
  </si>
  <si>
    <t>ЦТП 93 (ул. Г. Зимина, д.26а)</t>
  </si>
  <si>
    <t>ЦТП ул.Агрономическая, 64б</t>
  </si>
  <si>
    <r>
      <rPr>
        <sz val="8"/>
        <rFont val="Arial"/>
        <family val="2"/>
        <charset val="204"/>
      </rPr>
      <t>"Модернизация канализационных насосных станций с заменой насосов и переводом их в автоматический режим" выполнение проектных работ (проектная и рабочая документация) прокладка самотечного коллектора с последующим демонтажом КНС
№1" 1.2.11/10-НК Том 5</t>
    </r>
  </si>
  <si>
    <t>ВНС ул. Луганская, 5а</t>
  </si>
  <si>
    <t>ВНС пер. Гаражный, 5-а</t>
  </si>
  <si>
    <t>ВНС ул. Генкина, 67-а</t>
  </si>
  <si>
    <t>ВНС ЦТП 40м/р В.Печеры</t>
  </si>
  <si>
    <t>ВНС ул. Ошарская, 15</t>
  </si>
  <si>
    <t>ВНС ЦТП ул. Огородная, 9/10 - Радужная, 2-а</t>
  </si>
  <si>
    <r>
      <rPr>
        <sz val="8"/>
        <rFont val="Arial"/>
        <family val="2"/>
        <charset val="204"/>
      </rPr>
      <t>ВНС ЦТП49 ул.
В.Печерская, 9 корп.2а</t>
    </r>
  </si>
  <si>
    <r>
      <rPr>
        <sz val="8"/>
        <rFont val="Arial"/>
        <family val="2"/>
        <charset val="204"/>
      </rPr>
      <t>ВНС ЦТП 43 ул.
Родионова-Деловая</t>
    </r>
  </si>
  <si>
    <t>ВНС ул.Чаадаева, д.37а</t>
  </si>
  <si>
    <t>ВНС (ул. Березовская, д.89в)</t>
  </si>
  <si>
    <r>
      <rPr>
        <sz val="8"/>
        <rFont val="Arial"/>
        <family val="2"/>
        <charset val="204"/>
      </rPr>
      <t>Повышение надежности работы водопроводных сетей и сооружений.
Снижение эксплуатационных затрат</t>
    </r>
  </si>
  <si>
    <t>ВНС Сормовское шоссе, д.15 в</t>
  </si>
  <si>
    <t>ВНС Ошарская, 61</t>
  </si>
  <si>
    <t>ВНС ул. Московское шоссе, 262</t>
  </si>
  <si>
    <t>ВНС ул. Московское шоссе, 266</t>
  </si>
  <si>
    <r>
      <rPr>
        <sz val="8"/>
        <rFont val="Arial"/>
        <family val="2"/>
        <charset val="204"/>
      </rPr>
      <t>ВНС в котельной больница
№39 Московское шоссе</t>
    </r>
  </si>
  <si>
    <t>ВНС ул. Левинка, 39 в</t>
  </si>
  <si>
    <t>ВНС бул. Юбилейный, 30</t>
  </si>
  <si>
    <t>ВНС в ЦТП ул. Иванова, 14в</t>
  </si>
  <si>
    <t>ВНС Московское шоссе, д.280</t>
  </si>
  <si>
    <t>ВНС Московское шоссе , д.282</t>
  </si>
  <si>
    <t>ВНС  ул. Давыдова, 21а</t>
  </si>
  <si>
    <t>ВНС в ЦТП  ул. Иванова, 14а</t>
  </si>
  <si>
    <t>ВНС  ул. Медицинская, 9-а</t>
  </si>
  <si>
    <t>ТНС-19 Роддом № 7</t>
  </si>
  <si>
    <t>ТНС-6 ул. Дьяконова, 6</t>
  </si>
  <si>
    <t>ЦТП 30 (ул. Космическая, д.36</t>
  </si>
  <si>
    <t>ЦТП 18 (ул. Г. Зимина, д.24а)</t>
  </si>
  <si>
    <t>ВНС ул. Кировская, д.36</t>
  </si>
  <si>
    <t>ВНС Анкудиновское шоссе, 326</t>
  </si>
  <si>
    <t>Реконструкция ВНС</t>
  </si>
  <si>
    <t>ТНС-25 пер. Моторный, 2</t>
  </si>
  <si>
    <t>ВНС  ул. Глеба Успенского, 13а</t>
  </si>
  <si>
    <r>
      <rPr>
        <sz val="8"/>
        <rFont val="Arial"/>
        <family val="2"/>
        <charset val="204"/>
      </rPr>
      <t>ВНС в ЦТП
«Гл.Успенского»  ул. Таганская 4а</t>
    </r>
  </si>
  <si>
    <r>
      <rPr>
        <sz val="8"/>
        <rFont val="Arial"/>
        <family val="2"/>
        <charset val="204"/>
      </rPr>
      <t>ВНС-21 ул.
Переходникова, 3а</t>
    </r>
  </si>
  <si>
    <t>ИБ-3 ул. Раевского, 19</t>
  </si>
  <si>
    <t>ТНС-15 ул. Переходникова, 31 (21)</t>
  </si>
  <si>
    <t>ТНС-20 ул. Львовская, 2</t>
  </si>
  <si>
    <t>ТНС-22 ул. Коломенская, 10</t>
  </si>
  <si>
    <t>ВНС  ул. Баумана, 58а</t>
  </si>
  <si>
    <t>ВНС ул. Профинтерна, 16б</t>
  </si>
  <si>
    <t>ВНС  ул. Дружбы, 19б</t>
  </si>
  <si>
    <r>
      <rPr>
        <sz val="8"/>
        <rFont val="Arial"/>
        <family val="2"/>
        <charset val="204"/>
      </rPr>
      <t>ВНС  пр. Ленина, 22в
(котельная)</t>
    </r>
  </si>
  <si>
    <t>ВНС в ЦТП-4  пр.Ленина, 49б</t>
  </si>
  <si>
    <t>ВНС в ЦТП «Радио, 6-а» ул. Радио, 6а</t>
  </si>
  <si>
    <t>ВНС в ЦТП Больница №33 пр. Ленина, 54а</t>
  </si>
  <si>
    <t>ВНС  ул. К.Маркса, 32к (ЭЖК-2)</t>
  </si>
  <si>
    <t>ВНС  ул. Обухова, 51</t>
  </si>
  <si>
    <t>ВНС  ул. Искра, 11б</t>
  </si>
  <si>
    <t>ЦТП-2  Мещерский бульвар, 5а</t>
  </si>
  <si>
    <t>Котельная Обухова, 34</t>
  </si>
  <si>
    <t>ВНС-8 пр. Молодежный, 20а</t>
  </si>
  <si>
    <t>ТНС-3 ул. Пермякова, 19</t>
  </si>
  <si>
    <t>ТНС-12 ул. Дьяконова, 26а</t>
  </si>
  <si>
    <t>ТНС-13 ул. Дьяконова, 13</t>
  </si>
  <si>
    <t>ТНС-14 ул. Мельникова, 8</t>
  </si>
  <si>
    <t>ТНС-29 ул. Космическая, 48</t>
  </si>
  <si>
    <t>ВНС ул. Комарова, 14а (кот. кв. «Ржавка»)</t>
  </si>
  <si>
    <r>
      <rPr>
        <sz val="8"/>
        <rFont val="Arial"/>
        <family val="2"/>
        <charset val="204"/>
      </rPr>
      <t>Модернизация водопроводных насосных станций (ВНС) с установкой частотно- регулируемого привода" (ВНС ул. Федосеенко, 102) Технорабочий проект АУВБ.425285.В01
"Станция управления ВНС ОАО "НВ" Производительность 4800 м3/сут
Водопроводная насосная станция
по ул. Мончегорская автозаводского района. ТНС-29.</t>
    </r>
  </si>
  <si>
    <t>ВНС в ЦТП  Заводская, 17</t>
  </si>
  <si>
    <t>ВНС в ЦТП  ул. Н.Прибоя, 17а</t>
  </si>
  <si>
    <t>ВНС  «Первомаевская»  ул. Баумана, 68</t>
  </si>
  <si>
    <t>ВНС в котельной  ул. Архитектурная, 2д</t>
  </si>
  <si>
    <t>ВНС  пр. Ленина, 15 (в подвале жил. Дома)</t>
  </si>
  <si>
    <t>ВНС  ул. Менделеева, 5</t>
  </si>
  <si>
    <r>
      <rPr>
        <sz val="8"/>
        <rFont val="Arial"/>
        <family val="2"/>
        <charset val="204"/>
      </rPr>
      <t>ВНС  ул. Зеленодольская,
34в</t>
    </r>
  </si>
  <si>
    <t>ВНС  ул. Керченская, 20а</t>
  </si>
  <si>
    <t>ВНС  ул. Зеленодольская, 50в</t>
  </si>
  <si>
    <t>ВНС  ул. Зеленодольская, 56в</t>
  </si>
  <si>
    <t>ВНС  ул. Артемовская, 30в</t>
  </si>
  <si>
    <t>ВНС  ул. Чонгарская, 46</t>
  </si>
  <si>
    <t>Котельная Чкалова, 9</t>
  </si>
  <si>
    <r>
      <rPr>
        <sz val="8"/>
        <rFont val="Arial"/>
        <family val="2"/>
        <charset val="204"/>
      </rPr>
      <t>Котельн. Окт. революция,
18  ул. Чкалова, 37</t>
    </r>
  </si>
  <si>
    <t>ТНС-7 ул. Бусыгина, 19</t>
  </si>
  <si>
    <t>ВНС  ул. Тимирязева, 3в</t>
  </si>
  <si>
    <t>ВНС  ул. Ванеева, 23а</t>
  </si>
  <si>
    <t>ВНС  ул. Краснозвездная, 4</t>
  </si>
  <si>
    <t>ВНС  ул. Пушкина, 12</t>
  </si>
  <si>
    <t>ВНС пр. Гагарина, 64а (бойлерная)</t>
  </si>
  <si>
    <t>ВНС  ул. Короленко, 19а</t>
  </si>
  <si>
    <t>ВНС  ул. Ильинская, 149</t>
  </si>
  <si>
    <t>ВНС  ул. Горького, 80/1</t>
  </si>
  <si>
    <t>ВНС ул. Болотникова, 6в</t>
  </si>
  <si>
    <t>ВНС  ул. Московское шоссе, 110 (в подвале ж/дома)</t>
  </si>
  <si>
    <t>ВНС  ул. Аэродромная, 28</t>
  </si>
  <si>
    <t>ВНС в ЦТП  ул. Заречная, 1 (в ЦТП)</t>
  </si>
  <si>
    <t>ВНС в ЦТП  ул. Народная, 48а (в ЦТП)</t>
  </si>
  <si>
    <t>ВНС  ул. Березовская, 75б</t>
  </si>
  <si>
    <t>ВНС  ул. Березовская, 82 (в ЦТП)</t>
  </si>
  <si>
    <r>
      <rPr>
        <sz val="8"/>
        <rFont val="Arial"/>
        <family val="2"/>
        <charset val="204"/>
      </rPr>
      <t>Повышение надежности работы
водопроводных сетей и сооружений. Снижение эксплуатационных затрат</t>
    </r>
  </si>
  <si>
    <t>ВНС  ул. Березовская, 102г</t>
  </si>
  <si>
    <t>ВНС  ул. Березовская, 110а</t>
  </si>
  <si>
    <t>ВНС  ул. Московское шоссе, 193а</t>
  </si>
  <si>
    <t>ВНС  ул. Московское шоссе, 205в</t>
  </si>
  <si>
    <t>ВНС  ул. Московское шоссе, 139в</t>
  </si>
  <si>
    <t>ВНС  ул. П. Орлова, 7а</t>
  </si>
  <si>
    <t>ВНС  ул. Страж революции, 15а</t>
  </si>
  <si>
    <t>ВНС  ул. Е.Никонова, 16а</t>
  </si>
  <si>
    <t>ВНС  ул. Коминтерна, 16а</t>
  </si>
  <si>
    <t>ВНС  ул. М.Воронова, 20в</t>
  </si>
  <si>
    <t>ВНС  ул. М. Казакова, 6в</t>
  </si>
  <si>
    <t>ВНС  ул. Героев космоса, 10а</t>
  </si>
  <si>
    <t>ВНС  ул. Юбилейный, 19а</t>
  </si>
  <si>
    <t>ВНС  ул. Дм. Павлова, 3а</t>
  </si>
  <si>
    <t>ВНС  ул. Замкнутая, 4а  ( механическая мастерская)</t>
  </si>
  <si>
    <t>ВНС  ул. Островского, 4а</t>
  </si>
  <si>
    <t>ВНС  ул. Федосеенко, 13а (в ЦТП)</t>
  </si>
  <si>
    <t>ВНС в кот. Циалковского ул. Коперника, 1а (в котельной)</t>
  </si>
  <si>
    <t>ВНС  ул. Ошарская, 53</t>
  </si>
  <si>
    <t>ВНС  ул. Мельникова – Печёрская, 1б</t>
  </si>
  <si>
    <t>ВНС Высоковская  ул. Деловая, 12</t>
  </si>
  <si>
    <t>Реконструкция после 2018 г</t>
  </si>
  <si>
    <t>ВНС  ул. Московское шоссе, 128в</t>
  </si>
  <si>
    <t>ВНС  пос. Дальний ул. Московское шоссе, 318</t>
  </si>
  <si>
    <t>ВНС в ЦТП ул. Коминтерна, д.115а</t>
  </si>
  <si>
    <r>
      <rPr>
        <sz val="8"/>
        <rFont val="Arial"/>
        <family val="2"/>
        <charset val="204"/>
      </rPr>
      <t>ВНС в ЦТП -12  ул.
Зайцева</t>
    </r>
  </si>
  <si>
    <t>ВНС  ул. Металлистов, 6</t>
  </si>
  <si>
    <t>ВНС  ул. 50 лет Победы, 1а</t>
  </si>
  <si>
    <t>ВНС в ЦТП Сормовское шоссе, 9 (в ЦТП)</t>
  </si>
  <si>
    <t>Линейные объекты</t>
  </si>
  <si>
    <t>2021-2024</t>
  </si>
  <si>
    <t>п.6 лин</t>
  </si>
  <si>
    <t>Строительство водовода Д=300 мм для закольцовки магистральных сетей по ул. Детская -Дружаева  в Автозаводском районе</t>
  </si>
  <si>
    <t>Улучшение водоснабжения Автозаводского р-на, обеспечение водой застройки в кв.Героя Васильева</t>
  </si>
  <si>
    <t>п.3 лин</t>
  </si>
  <si>
    <r>
      <rPr>
        <sz val="8"/>
        <rFont val="Arial"/>
        <family val="2"/>
        <charset val="204"/>
      </rPr>
      <t>п.32Строительство автодорожных подходов к совмещенному мосту через р. Ока в г.Нижний Новгород.1,2,3 и 5 пусковые комплексы. Вынос сетей водопровода из зоны строительства по ул.Барминская . Бесперебойное водоснабжение жителей водой на время строительства 17350РД Локальные сметные расчеты №02- 01-01  Пусковой комплекс 5 ОАО
"Институт Гипростроймост" 2010 г.</t>
    </r>
  </si>
  <si>
    <t>Строительство водопровода Д-200мм в дер. Ляхово Приокского района</t>
  </si>
  <si>
    <t>Организация и обеспечение централизованного водоснабжения в дер.Ляхово</t>
  </si>
  <si>
    <t>п.2 лин</t>
  </si>
  <si>
    <r>
      <rPr>
        <sz val="8"/>
        <rFont val="Arial"/>
        <family val="2"/>
        <charset val="204"/>
      </rPr>
      <t>п.29Строительство автодорожных подходов к совмещенному мосту через р. Ока в г.Нижний Новгород.1,2,3 и 5 пусковые комплексы. Сети бытовой канализации по ул. Студенческая 17350РД Локальные сметные расчеты №02-07-07 Пусковой
комплекс 5 ОАО "Институт Гипростроймост" 2010 г.</t>
    </r>
  </si>
  <si>
    <r>
      <rPr>
        <sz val="8"/>
        <rFont val="Arial"/>
        <family val="2"/>
        <charset val="204"/>
      </rPr>
      <t>Строительство высоковольтного кабеля ф602, 605 на водопроводной станции
Ново-Сормовская</t>
    </r>
  </si>
  <si>
    <t>Повышение надежности электроснабжения. Повышение надежности работы Ново- Сормовской в/ст. Аварийное состояние сетей</t>
  </si>
  <si>
    <t>п.70</t>
  </si>
  <si>
    <t>Строительство высоковольтного кабеля ф602, 605 на водопроводной станции Ново- Сормовская</t>
  </si>
  <si>
    <r>
      <rPr>
        <sz val="8"/>
        <rFont val="Arial"/>
        <family val="2"/>
        <charset val="204"/>
      </rPr>
      <t>Перекладка водовода d=400мм по пр.
Молодежный</t>
    </r>
  </si>
  <si>
    <r>
      <rPr>
        <sz val="8"/>
        <rFont val="Arial"/>
        <family val="2"/>
        <charset val="204"/>
      </rPr>
      <t>Повышение надежности работы водопроводных сетей, улучшение качества питьевой воды. Аварийное состояние
трубопровода, износ 75%</t>
    </r>
  </si>
  <si>
    <t>Перекладка сетей водопровода Д=200мм по ул. Стахановская</t>
  </si>
  <si>
    <t>Повышение надежности работы водопроводных сетей, улучшение качества питьевой воды. Аварийное состояние сетей, износ 100%</t>
  </si>
  <si>
    <r>
      <rPr>
        <sz val="8"/>
        <rFont val="Arial"/>
        <family val="2"/>
        <charset val="204"/>
      </rPr>
      <t>п.29Строительство автодорожных подходов к совмещенному мосту через р. Ока в г.Нижний Новгород.1,2,3 и 5 пусковые комплексы. Сети бытовой канализации по ул. Студенческая 17350РД Локальные сметные расчеты №02-07-07 Пусковой комплекс 5 ОАО "Институт
Гипростроймост" 2010 г.</t>
    </r>
  </si>
  <si>
    <t>Перекладка водовода Южное шоссе d=300мм</t>
  </si>
  <si>
    <t>Повышение надежности работы водопроводных сетей, улучшение качества питьевой воды. Аварийное состояние сетей, износ 80%</t>
  </si>
  <si>
    <t>Перекладка водовода d=300 мм по ул. Дьяконова- ул.Дружаева Автозаводского района</t>
  </si>
  <si>
    <t>Повышение надежности работы водопроводных сетей, улучшение качества питьевой воды. Аварийное состояние сетей</t>
  </si>
  <si>
    <r>
      <rPr>
        <sz val="8"/>
        <rFont val="Arial"/>
        <family val="2"/>
        <charset val="204"/>
      </rPr>
      <t>Перекладка водоводов Д=150 мм, Д=300 мм,
Д=500 мм и Д=900 мм по ул.Минеева в Автозаводском районе</t>
    </r>
  </si>
  <si>
    <t>сред 500</t>
  </si>
  <si>
    <t>п.4 лин</t>
  </si>
  <si>
    <r>
      <rPr>
        <sz val="8"/>
        <rFont val="Arial"/>
        <family val="2"/>
        <charset val="204"/>
      </rPr>
      <t>п.23Автодорожные подходы к совмещенному мосту через р.ока в 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
(43-10/11-НВ3 изм.1) ОС 01-04
Локальный сметный расчет №6/7 изм 1. 17350РД/1. ОАО "Институт
Гипростроймост" 2012г.</t>
    </r>
  </si>
  <si>
    <t>Модернизация водовода Д=1200 мм от колодца К-52 до НС в Ленинском районе</t>
  </si>
  <si>
    <t>п.69</t>
  </si>
  <si>
    <r>
      <rPr>
        <sz val="8"/>
        <rFont val="Arial"/>
        <family val="2"/>
        <charset val="204"/>
      </rPr>
      <t>Проектирование и строительсво III очереди водовода Д=1400-1200 мм от водопроводной станции "Малиновая гряда" (от ул.
Малиновского до водовода Д=900 мм по ул. Бринского) протяженность 2394,84 п.м</t>
    </r>
  </si>
  <si>
    <r>
      <rPr>
        <sz val="8"/>
        <rFont val="Arial"/>
        <family val="2"/>
        <charset val="204"/>
      </rPr>
      <t>Проектирование и строительсво III очереди водовода Д=1400-1200 мм от водопроводной станции "Малиновая гряда" (от ул. Малиновского до водовода Д=900 мм по ул.
Бринского)</t>
    </r>
  </si>
  <si>
    <t>Развитие застраиваемых территорий по Анкудиновскому шоссе и совхозу Цветы</t>
  </si>
  <si>
    <r>
      <rPr>
        <sz val="8"/>
        <rFont val="Arial"/>
        <family val="2"/>
        <charset val="204"/>
      </rPr>
      <t>1400-
1200</t>
    </r>
  </si>
  <si>
    <t>Строительство водопроводной линии Д=150мм по улицам поселка Высоково от существующего водовода Д=400мм, идущего вдоль железной дороги у пос.Высоково</t>
  </si>
  <si>
    <t>Организация и обеспечение централизованного водоснабжения в пос.Высоково (по обе стороны ул.Ужгородской)</t>
  </si>
  <si>
    <t>п.1 лин</t>
  </si>
  <si>
    <r>
      <rPr>
        <sz val="8"/>
        <rFont val="Arial"/>
        <family val="2"/>
        <charset val="204"/>
      </rPr>
      <t>п.31Строительство автодорожных подходов к совмещенному мосту через р. Ока в г.Нижний Новгород.1,2,3 и 5 пусковые комплексы. Вынос сетей водопровода по ул. Студенческая 17350РД Локальные сметные расчеты №02-06-06 ОС (01-01) Пусковой комплекс 5 ОАО "Институт Гипростроймост" 2010
г.</t>
    </r>
  </si>
  <si>
    <t>Перекладка водовода d=200 от Тепловой насосной станции №14 до д.27 по ул.Переходникова, по ул.Газовская до д.18/2 по ул.Мельникова</t>
  </si>
  <si>
    <t>Повышение надежности работы водопроводных сетей. Аварийное состояние сетей</t>
  </si>
  <si>
    <t>Перекладка водовода д- 160мм от ул. Пушкина до ул. Шорина в Советском районе</t>
  </si>
  <si>
    <t>Перекладка водовода d=300 мм по ул. Глеба  Успенского от водовода d=700 мм по ул. Новикова- Прибоя до водовода Д 300мм. по ул. Космонавта Комарова</t>
  </si>
  <si>
    <r>
      <rPr>
        <sz val="8"/>
        <rFont val="Arial"/>
        <family val="2"/>
        <charset val="204"/>
      </rPr>
      <t>Перекладка водопроводной линии Д=200мм на Д=300мм по ул.
Тимирязева от дома № 5 по ул. Тимирязева до существующей водопроводной линии
Д=300мм по ул. Тверской</t>
    </r>
  </si>
  <si>
    <t>Увеличение пропускной способности системы водоснабжения для подключения объектов перспективного строительства, в т.ч. комплексного строительства в границах ул. Тимирязева -ул.Оранжерейная</t>
  </si>
  <si>
    <r>
      <rPr>
        <sz val="8"/>
        <rFont val="Arial"/>
        <family val="2"/>
        <charset val="204"/>
      </rPr>
      <t>Перекладка водопроводной линии Д=300мм по ул.
Невзоровых на Д=500 мм от подключения водопроводной линии Д=300 мм по ул. Генкиной до водовода Д=500 мм по ул. Студеной</t>
    </r>
  </si>
  <si>
    <r>
      <rPr>
        <sz val="8"/>
        <rFont val="Arial"/>
        <family val="2"/>
        <charset val="204"/>
      </rPr>
      <t>Увеличение пропускной способности системы водоснабжения для подключения объектов перспективного строительства, в т.ч. застройки квартала в границах ул.
Белинского- Тверская-Невзоровых- Студеная</t>
    </r>
  </si>
  <si>
    <t>Перекладка водопроводной линии Д=300мм на Д=500мм по пл.Горького</t>
  </si>
  <si>
    <r>
      <rPr>
        <sz val="8"/>
        <rFont val="Arial"/>
        <family val="2"/>
        <charset val="204"/>
      </rPr>
      <t>Увеличение пропускной способности системы водоснабжения для подключения объектов перспективного строительства, в т.ч. застройки территории в границах ул. Максима Горького-пл.Горького-ул.Новая- ул.Ильинская; строительство жилого дома
№ 8 (по генплану) с адм</t>
    </r>
  </si>
  <si>
    <t>Строительство водопроводной линии Д=150мм по улицам поселка Нагулино от проектируемой водопроводной линии Д=200мм</t>
  </si>
  <si>
    <t>Организация и обеспечение централизованного водоснабжения в пос.Нагулино</t>
  </si>
  <si>
    <t>Реконструкция РУ-0,4 кВ АБК ул. Керченская, 15</t>
  </si>
  <si>
    <t>п.71</t>
  </si>
  <si>
    <r>
      <rPr>
        <sz val="8"/>
        <rFont val="Arial"/>
        <family val="2"/>
        <charset val="204"/>
      </rPr>
      <t>Строительство озонаторной станции на  Ново-Сормовской водопроводной станции.
Проектирование электроснабжения повышенной мощности</t>
    </r>
  </si>
  <si>
    <t>Реконструкция ТП-11 на м3/часодственной базе Ларина, 20</t>
  </si>
  <si>
    <t>Реконструкция линейных объектов</t>
  </si>
  <si>
    <t>диаметр до 100</t>
  </si>
  <si>
    <t>п.м. всего</t>
  </si>
  <si>
    <t>2015-2025</t>
  </si>
  <si>
    <t>диаметр 100-149</t>
  </si>
  <si>
    <t>диаметр 150-199</t>
  </si>
  <si>
    <t>диаметр 200-299</t>
  </si>
  <si>
    <t>диаметр 300-599</t>
  </si>
  <si>
    <t>диаметр 600-999</t>
  </si>
  <si>
    <r>
      <rPr>
        <sz val="8"/>
        <rFont val="Arial"/>
        <family val="2"/>
        <charset val="204"/>
      </rPr>
      <t>п.22Строительство автодорожных подходов к совмещенному мосту 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 ООС 01-10. ООО "Строймост"
2013 г.</t>
    </r>
  </si>
  <si>
    <t>диаметр 1000-1400</t>
  </si>
  <si>
    <r>
      <rPr>
        <sz val="8"/>
        <rFont val="Arial"/>
        <family val="2"/>
        <charset val="204"/>
      </rPr>
      <t>Объекты -аналоги для определения стоимости отсутствуют. Во всех УСН на момент формирования таблицы расценки на диаметры указаны
только до Д=1000 мм.</t>
    </r>
  </si>
  <si>
    <t>Установка регуляторов давления</t>
  </si>
  <si>
    <t>регулятор Д100</t>
  </si>
  <si>
    <r>
      <rPr>
        <sz val="8"/>
        <rFont val="Arial"/>
        <family val="2"/>
        <charset val="204"/>
      </rPr>
      <t>установка регуляторов давления "после
себя"</t>
    </r>
  </si>
  <si>
    <t>2015-2016</t>
  </si>
  <si>
    <t>регулятор Д150</t>
  </si>
  <si>
    <t>регулятор Д200</t>
  </si>
  <si>
    <t>регулятор Д500</t>
  </si>
  <si>
    <t>Установка воздушных клапанов ф100 мм В Нагорной части г.Н.Н.</t>
  </si>
  <si>
    <t>Установка регулирующего клапана Бермад WW 720</t>
  </si>
  <si>
    <r>
      <rPr>
        <sz val="8"/>
        <rFont val="Arial"/>
        <family val="2"/>
        <charset val="204"/>
      </rPr>
      <t>Данная стоимость принята по смете "Саратовво доканал" в не утвержден ном виде, установка клапана
ф250 мм.</t>
    </r>
  </si>
  <si>
    <t>2014-2017</t>
  </si>
  <si>
    <t>Строительство и реконструкция водопроводных сетей для обеспечения развития городских территорий Нижнего Новгорода</t>
  </si>
  <si>
    <t>Строительство водопроводных сетей в пос. Высоково д=150 - 200</t>
  </si>
  <si>
    <t>п.м.</t>
  </si>
  <si>
    <t>Строительство водопроводных сетей в пос. Дубравный д=150</t>
  </si>
  <si>
    <r>
      <rPr>
        <sz val="8"/>
        <rFont val="Arial"/>
        <family val="2"/>
        <charset val="204"/>
      </rPr>
      <t>п.31Строительство автодорожных подходов к совмещенному мосту через р. Ока в г.Нижний Новгород.1,2,3 и 5 пусковые комплексы. Вынос сетей водопровода по ул. Студенческая 17350РД Локальные сметные расчеты №02-06-06 ОС (01-01) Пусковой комплекс 5 ОАО
"Институт Гипростроймост" 2010 г.</t>
    </r>
  </si>
  <si>
    <t>Строительство водопроводных сетей в пос. Торфосклад д=150</t>
  </si>
  <si>
    <t>Строительство водопроводных сетей в  пос. Березовая пойма д=150</t>
  </si>
  <si>
    <t>Строительство водопроводных сетей в пос. Новая стройка (3-я очередь строительства) д=150</t>
  </si>
  <si>
    <t>Строительство водопроводных сетей  в пос. Орловские дворики д=150</t>
  </si>
  <si>
    <t>Строительство водопроводных сетей в пос. Тепличный д=200</t>
  </si>
  <si>
    <t>Строительство водопроводных сетей в пос. Новое Доскино д=150</t>
  </si>
  <si>
    <t>Строительство водопроводных сетей в пос. Стригино д=300</t>
  </si>
  <si>
    <t>Строительство водопроводных сетей в пос. Гнилицы д=300</t>
  </si>
  <si>
    <r>
      <rPr>
        <sz val="8"/>
        <rFont val="Arial"/>
        <family val="2"/>
        <charset val="204"/>
      </rPr>
      <t>п.32Строительство автодорожных подходов к совмещенному мосту через р. Ока в г.Нижний Новгород.1,2,3 и 5 пусковые комплексы. Вынос сетей водопровода из зоны строительства по ул.Барминская . Бесперебойное водоснабжение жителей водой на время строительства 17350РД Локальные сметные расчеты №02- 01-01  Пусковой комплекс 5 ОАО
"Институт Гипростроймост" 2010
г.</t>
    </r>
  </si>
  <si>
    <t>Строительство водопроводных сетей в пос. Нагулино д=250</t>
  </si>
  <si>
    <t>Строительство водопроводных сетей в дер. Подновье д=150</t>
  </si>
  <si>
    <t>Строительство водопроводных сетей в пос. Березовый Клин (к.п. Зеленый город) и санация водовода Д=600-500мм д=200</t>
  </si>
  <si>
    <t>Строительство водопроводных сетей в дер. Кузнечиха (Слободка и Кукурузный пос.) - 3 очередь д=100</t>
  </si>
  <si>
    <t>Строительство водопроводных сетей в дер. Новопокровское д=2х225</t>
  </si>
  <si>
    <t>Обеспечение централизованным водоснабжением районов города, неохваченных системой водоснабжения</t>
  </si>
  <si>
    <t>Строительство водопроводных сетей в дер. Новопокровское д=150</t>
  </si>
  <si>
    <t>Перекладка водопроводных сетей в дер. Мордвинцево и дер. Б. Константиново д=150</t>
  </si>
  <si>
    <t>Ветхие сети</t>
  </si>
  <si>
    <t>Перекладка водопроводных сетей в пос. Луч д=100</t>
  </si>
  <si>
    <t>Строительство водопроводных сетей в пос. Парковый  д=100</t>
  </si>
  <si>
    <r>
      <rPr>
        <sz val="8"/>
        <rFont val="Arial"/>
        <family val="2"/>
        <charset val="204"/>
      </rPr>
      <t>Санация водовода Д=500 по ул.Ильинской от ул.Горького до ул.Маслякова и строительство водовода Д=300 по ул. Ильинской от ул.Маслякова до ул.
Сергиевской с переключением всех существующих ввод во вновь построенную линию
д=500</t>
    </r>
  </si>
  <si>
    <t>Продолжение санации и перекладки.</t>
  </si>
  <si>
    <r>
      <rPr>
        <sz val="8"/>
        <rFont val="Arial"/>
        <family val="2"/>
        <charset val="204"/>
      </rPr>
      <t>Санация водовода Д=500 по ул.Ильинской от ул.Горького до ул.Маслякова и строительство водовода Д=300 по ул. Ильинской от ул.Маслякова до ул.
Сергиевской с переключением всех существующих ввод во вновь построенную линию д=300</t>
    </r>
  </si>
  <si>
    <t>Переключение всех существующих ввод во вновь построенную линию</t>
  </si>
  <si>
    <t>п2 лин</t>
  </si>
  <si>
    <r>
      <rPr>
        <sz val="8"/>
        <rFont val="Arial"/>
        <family val="2"/>
        <charset val="204"/>
      </rPr>
      <t>Строительство водовода по ул. Б.Печерская от ул.
Тургенева до пл. Сенная д=300</t>
    </r>
  </si>
  <si>
    <t>Развитие застраиваемых территорий по ул.Большая Печерская и Казанская набережная (предложения ТО)</t>
  </si>
  <si>
    <r>
      <rPr>
        <sz val="8"/>
        <rFont val="Arial"/>
        <family val="2"/>
        <charset val="204"/>
      </rPr>
      <t>Строительство водовода сырой воды от водопроводной станции I подъема до насосной станции дополнит. подъема на водопроводной
станции "Малиновая гряда" д=2х1000</t>
    </r>
  </si>
  <si>
    <t>Подача технической воды для запрашиваемых расходов НПЭК</t>
  </si>
  <si>
    <t>Водовод от в/с «Малиновая гряда» до водовода Д=800мм по ул.Шнитникова (Автозаводская в/с)</t>
  </si>
  <si>
    <t>2016-2019</t>
  </si>
  <si>
    <r>
      <rPr>
        <sz val="8"/>
        <rFont val="Arial"/>
        <family val="2"/>
        <charset val="204"/>
      </rPr>
      <t>Проектирование и строительсво III очереди водовода Д=1400-1200 мм от водопроводной станции "Малиновая гряда" (от ул.
Малиновского до водовода Д=900 мм по ул. Бринского)
протяженность 2394,84 п.м</t>
    </r>
  </si>
  <si>
    <t>Перекладка Д=200мм по ул.Славянской от Д=300мм по Тверской до Д=200мм по ул.Славянской, идущей на школу (закольцовка) д=200</t>
  </si>
  <si>
    <t>развитие застраиваемых территорий в границах ул.Белинского, Тверская, Славянская, Ашхабадская (предложения ТО)</t>
  </si>
  <si>
    <t>Строительство водовода от водовода Д=500мм по ул.Проломной до водовода Д=800мм по ул.Ванеева (перемычка) д=500</t>
  </si>
  <si>
    <t>Проект планировки территории на пересечении улиц Адмирала Васюнина, Генерала Ивлиева (предложения ТО)</t>
  </si>
  <si>
    <r>
      <rPr>
        <sz val="8"/>
        <rFont val="Arial"/>
        <family val="2"/>
        <charset val="204"/>
      </rPr>
      <t>Перекладка водопроводной линии от водопроводной линии Д=300мм по ул.
Богородского до водопроводной линии Д=300мм по ул. Ивлиева д=300</t>
    </r>
  </si>
  <si>
    <t>Восстановление недействующего водовода вдоль Караваихинского оврага от водовода Д=800 мм ул. Терешковой до водовода Д=1200по пр.Гагарина в районе 40 лет Октября д=500</t>
  </si>
  <si>
    <t>развитие застраиваемых территорий (в т.у.) по Столетова, Бонч-Бруевича, Героя Елисеева, Батумская, Углова, Пятигорская (предложения ТО)</t>
  </si>
  <si>
    <r>
      <rPr>
        <sz val="8"/>
        <rFont val="Arial"/>
        <family val="2"/>
        <charset val="204"/>
      </rPr>
      <t>п.23Автодорожные подходы к совмещенному мосту через р.ока в 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
(43-10/11-НВ3 изм.1) ОС 01-04
Локальный сметный расчет №6/7
изм 1. 17350РД/1. ОАО "Институт Гипростроймост" 2012г.</t>
    </r>
  </si>
  <si>
    <r>
      <rPr>
        <sz val="8"/>
        <rFont val="Arial"/>
        <family val="2"/>
        <charset val="204"/>
      </rPr>
      <t>развитие застраиваемых территорий по Генкиной, Дунаева, Полтавская, Ижорская
(предложения ТО)</t>
    </r>
  </si>
  <si>
    <t>Перекладка в/л Д=700, 1000мм по пр.Ленина, попадающие в зону строительства д=700</t>
  </si>
  <si>
    <t>развитие застраиваемых территорий в границах ул.Самочкина, Энтузиастов, Дружбы (предложения ТО)</t>
  </si>
  <si>
    <t>Перекладка в/л Д=700, 1000мм по пр.Ленина, попадающие в зону строительства д=1000</t>
  </si>
  <si>
    <r>
      <rPr>
        <sz val="8"/>
        <rFont val="Arial"/>
        <family val="2"/>
        <charset val="204"/>
      </rPr>
      <t>Проектирование и строительсво III очереди водовода Д=1400-1200 мм от водопроводной станции "Малиновая гряда" (от ул.
Малиновского до водовода Д=900
мм по ул. Бринского) протяженность 2394,84 п.м</t>
    </r>
  </si>
  <si>
    <t>Строительство водовода от Д=800мм по ул.Июльских дней до Д=300-500мм в районе института ГЖД пл.Комсомольская д=500</t>
  </si>
  <si>
    <t>развитие застраиваемых территорий по ул.Деревообделочная, Тургайская, Октябрьской революции, Комсомольская площадь (предложения ТО)</t>
  </si>
  <si>
    <t>Перекладка напорного водовода от ВНС "435 км", идущей на микрорайон Сортировочный по улицам Гороховецкая, Архангельская, Путейская (аварийный) д=500</t>
  </si>
  <si>
    <t>Перекладка аварийного водопровода.</t>
  </si>
  <si>
    <t>Реконструкция водовода от ул.Удмуртская до насосной станции в Ленинском районе д=1020</t>
  </si>
  <si>
    <t>Увеличение диаметра трубопровода для увеличения подачи воды в Автозаводский р- н от НСВС, завершение начатого стр-ва</t>
  </si>
  <si>
    <t>Закольцовка тупикового водовода Д=500мм по Московское шоссе на выезде из города в сторону г.Москва д=500</t>
  </si>
  <si>
    <t>развитие застраиваемых территорий (предложения ТО)</t>
  </si>
  <si>
    <r>
      <rPr>
        <sz val="8"/>
        <rFont val="Arial"/>
        <family val="2"/>
        <charset val="204"/>
      </rPr>
      <t>Перекладка водопроводной линии по ул. Чонгарской от Д=300мм по ул. Июльских дней до Д=300мм по ул.
Октябрьской революции д=300</t>
    </r>
  </si>
  <si>
    <t>развитие застраиваемых территорий по ул. Менделеева-Июльских Дней- Октябрьской Революции</t>
  </si>
  <si>
    <r>
      <rPr>
        <sz val="8"/>
        <rFont val="Arial"/>
        <family val="2"/>
        <charset val="204"/>
      </rPr>
      <t>Реконструкция- строительство водовода от Ново-Сормовской водопроводной станции  до водовода Д=1000 по ул.
Красноуральская д=1400- 1000</t>
    </r>
  </si>
  <si>
    <r>
      <rPr>
        <sz val="8"/>
        <rFont val="Arial"/>
        <family val="2"/>
        <charset val="204"/>
      </rPr>
      <t>развитие застраиваемых территорий по ул. Ударная-Достоевская-Болотная- Рабфаковская-Федосеенко, перераспределение нагрузок с существующих водоводов от НСВС на новый водовод (в связи с подключением нагрузок от новых объектов), уменьшение потерь напора при подачи воды в
Автозаводский район</t>
    </r>
  </si>
  <si>
    <r>
      <rPr>
        <sz val="8"/>
        <rFont val="Arial"/>
        <family val="2"/>
        <charset val="204"/>
      </rPr>
      <t>1400-
1000</t>
    </r>
  </si>
  <si>
    <t>Строительство водовода по ул.Федосеенко от водовода Д=500мм по ул.Культуры до в/л Д=400мм по ул.Торфяной и до проектируемого водовода Д=1400 от Ново- Сормовской водопроводной станции д=500</t>
  </si>
  <si>
    <t>развитие застраиваемых территорий по ул.Федосеенко, 8-е марта, Достоевского, Болотная, Рабфаковская (предложения ТО)</t>
  </si>
  <si>
    <t>Перекладка водопроводной линии по ул.Фильченкова д=300</t>
  </si>
  <si>
    <t>развитие застраиваемых территорий в квартале "Старое Канавино" (предложения ТО)</t>
  </si>
  <si>
    <t>Строительство водопроводной линии от Д=300мм по ул.Вокзальная до водопроводной линии Д=300мм в районе д.23 по ул.Луначарского (закольцовка) д=300</t>
  </si>
  <si>
    <t>Перекладка водовода по ул.Луначарского в районе д.8,10. (недостроенная при строительстве Автодорожных подходов) д=500</t>
  </si>
  <si>
    <t>Строительство в.л. Д=150мм по ул.А.Пешкова от ул.Прокофьева до ул.Даля д=150</t>
  </si>
  <si>
    <t>Перекладка Д=300мм по ул.Чкалова на Д=500мм от Д=500мм по ул.Даля до ж/дорожного переезда у здания суда. д=500</t>
  </si>
  <si>
    <t>Перекладка в.л. Д=300мм по ул.Даля на Д=500мм от ул.Чкалова до ул.Литвинова. д=500</t>
  </si>
  <si>
    <t>Строительство в.л. Д=300мм вдоль ж/д путей от Д=500мм по ул.Чкалова до Д=500мм по ул.Литвинова д=300</t>
  </si>
  <si>
    <r>
      <rPr>
        <sz val="8"/>
        <rFont val="Arial"/>
        <family val="2"/>
        <charset val="204"/>
      </rPr>
      <t>развитие застраиваемых территорий в квартале "Старое Канавино" (предложения
ТО)</t>
    </r>
  </si>
  <si>
    <r>
      <rPr>
        <sz val="8"/>
        <rFont val="Arial"/>
        <family val="2"/>
        <charset val="204"/>
      </rPr>
      <t>Строительство и реконструкция подводящих водопроводных сетей для
подключения новых объектов</t>
    </r>
  </si>
  <si>
    <t>Восстановление недействующего водовода Д=700мм по ул. Корейская- Анкудиновское ш. от водовода Д=800 мм по  ул. Терешковой до Анкудиновского водовода Д=1200 мм (дублер Д=1200 мм по пр. Гагарина) д=700</t>
  </si>
  <si>
    <t>дублер Д=1200 мм по пр. Гагарина, обеспечение надежности системы водоснабжения.</t>
  </si>
  <si>
    <t>п.6. лин</t>
  </si>
  <si>
    <r>
      <rPr>
        <sz val="8"/>
        <rFont val="Arial"/>
        <family val="2"/>
        <charset val="204"/>
      </rPr>
      <t>п.22Строительство автодорожных подходов к совмещенному мосту 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
ООС 01-10. ООО "Строймост" 2013 г.</t>
    </r>
  </si>
  <si>
    <r>
      <rPr>
        <sz val="8"/>
        <rFont val="Arial"/>
        <family val="2"/>
        <charset val="204"/>
      </rPr>
      <t>Проектирование и строительство перемычки Д=600 мм от водовода Д=800 мм по ул.
Переходникова до водовода Д=600 мм по ул. Детская (с целью обеспечения большей пропускной способности в Автозаводский р-он) д=600</t>
    </r>
  </si>
  <si>
    <t>Увеличение подачи ХВС с Ленинской в/ст в пос. Северный</t>
  </si>
  <si>
    <t>п.4. лин</t>
  </si>
  <si>
    <t>Строительство водовода от Д=1000 по ул.Удмуртская до Д=1000 по ул.Пермякова д=900</t>
  </si>
  <si>
    <t>Развитие застраиваемых территорий района Керженский, подача воды на пос.Северный от НСВС, в обход Ленинской ВНС</t>
  </si>
  <si>
    <r>
      <rPr>
        <sz val="8"/>
        <rFont val="Arial"/>
        <family val="2"/>
        <charset val="204"/>
      </rPr>
      <t>Развитие застраиваемых территорий в пос.
Новинки</t>
    </r>
  </si>
  <si>
    <t>Строительство водопроводных сетей на Аэропорт д=2х315</t>
  </si>
  <si>
    <t>Развитие территорий Аэропорта</t>
  </si>
  <si>
    <t>п.3. лин</t>
  </si>
  <si>
    <t>Строительство водовода к стадиону в квартале ул. Бетанкура, ул. Должанская, ул. Cамаркандская д=500</t>
  </si>
  <si>
    <t>Развитие территорий к стадиону в микрорайоне Мещерское озеро</t>
  </si>
  <si>
    <t>Водопровод 500мм от б-р Мещерский д.1 до АЗС напротив дома Бетанкура 22</t>
  </si>
  <si>
    <r>
      <rPr>
        <sz val="8"/>
        <rFont val="Arial"/>
        <family val="2"/>
        <charset val="204"/>
      </rPr>
      <t>Водовод 500мм по ул. Керченская от ОАО
«Нижегородский водоканал» до АЗС на ул. Бетанкура</t>
    </r>
  </si>
  <si>
    <r>
      <rPr>
        <sz val="8"/>
        <rFont val="Arial"/>
        <family val="2"/>
        <charset val="204"/>
      </rPr>
      <t>Водовод 1000мм в районе автомобильной развязки при  пересечении ул.
Акимова и ул. Пролетарской</t>
    </r>
  </si>
  <si>
    <t>Водовод 1000мм в районе дома ул. Акимова, д.23</t>
  </si>
  <si>
    <t>Водопровод 500мм от ул. Бетанкура до ЦТП Бетанкура 20а</t>
  </si>
  <si>
    <t>Восстановление недействующих кольцевых сетей и перемычек для обеспечения абонентов питьевой водой установленного качества</t>
  </si>
  <si>
    <t>Участок водопроводной линии от ул.Вали Котика, д.1 до ул.Кутузова, д.9 д=100</t>
  </si>
  <si>
    <t>Восстановление недействующих кольцевых сетей и перемычек для обеспечения абонентов питьевой водой установленного качества.</t>
  </si>
  <si>
    <t>п.1. лин</t>
  </si>
  <si>
    <t>Участок водопроводной линии по ул.Пахомова, от д.5 до д.4а д=150</t>
  </si>
  <si>
    <t>Участок водопроводной линии от пр. Ильича, д.56 до ул.Карьерная, 1 д=150</t>
  </si>
  <si>
    <t>Участок водопроводной линии от ул.Береговая, д.16 до ул.Бахтина, д.8 д=100- 150</t>
  </si>
  <si>
    <t>Участок водопроводной линии от пр. Ленина, д.87а до пр. Ленина, д.91 д=150</t>
  </si>
  <si>
    <t>Участок водопроводной линии от ул.Энтузиастов, д.12 до ул.Радио, 2/2 д=150</t>
  </si>
  <si>
    <t>Участок водопроводной линии от ул.Вокзальная, д.18/25 до ул.Коммунистическая, д.26/14 д=150</t>
  </si>
  <si>
    <t>Участок водопроводной линии от ул. Адмирала Нахимова, д.18 до ул. Голубева, д.10 д=150</t>
  </si>
  <si>
    <r>
      <rPr>
        <sz val="8"/>
        <rFont val="Arial"/>
        <family val="2"/>
        <charset val="204"/>
      </rPr>
      <t>Участок водопроводной линии от ул.Весенняя, д.17в (КНС) до ул.
Чонгарская, д.43 д=150</t>
    </r>
  </si>
  <si>
    <t>Участок водопроводной линии по ул. Октябрьской революции от д.61а до д.78 д=150</t>
  </si>
  <si>
    <t>Участок водопроводной линии от ул.Минеева, д.1 до ул.Афанасьева, д.45 д=200</t>
  </si>
  <si>
    <t>п.2. лин</t>
  </si>
  <si>
    <t>Участок водопроводной линии по ул. Героя Смирнова, 65 д=200</t>
  </si>
  <si>
    <t>Участок водопроводной линии от ул.Красных Партизан, д.8а до пр.Ильича, д.47 д=200 150</t>
  </si>
  <si>
    <t>Участок водопроводной линии по пр.Ильича,47 д=200</t>
  </si>
  <si>
    <t>Участок водопроводной линии от ул.Снежная, д.25а до ул.Радио, д.2 д=200</t>
  </si>
  <si>
    <t>Участок водопроводной линии от ул.Пешкова, д.28 до ул.Даля, д.12 д=200</t>
  </si>
  <si>
    <t>Участок водопроводной линии от ул.Вольская, д.11 до ул.Витебская, д.46 д=200</t>
  </si>
  <si>
    <t>Участок водопроводной линии по пр.Ленина в районе д.1 д=300</t>
  </si>
  <si>
    <t>Участок водопроводной линии от ул.Бестужева, д.22 до ул.Красный Перекоп, д.21 д=100</t>
  </si>
  <si>
    <t>Участок водопроводной линии по пр.Ильича от д.1 до д.4а д=300</t>
  </si>
  <si>
    <t>Участок водопроводной линии по ул.Дьякононва от д.4а до д.9 д=300</t>
  </si>
  <si>
    <t>Участок водопроводной линии по ул. Успенского от д.10 до д.17 д=300</t>
  </si>
  <si>
    <t>Участок водопроводной линии от бульвара Заречный, д.16 до ул.Баумана, д.9 д=300</t>
  </si>
  <si>
    <t>Участок водопроводной линии по ул.Даргомыжского, д.14 д=300</t>
  </si>
  <si>
    <t>Участок водопроводной линии по ул.Березовская от д.111 до д.114 д=300</t>
  </si>
  <si>
    <t>Участок водопроводной линии от ул.Барнаульская, д.1а до ул.Маршала Воронова, д.16а д=300</t>
  </si>
  <si>
    <t>Участок водопроводной линии от ул.Даргомыжского, д.11в до ул. Трамвайная, д.81 д=300</t>
  </si>
  <si>
    <t>Участок водопродной линии по ул.Московское шоссе от д.225 до 229 д=400</t>
  </si>
  <si>
    <t>Участок водопроводной линии от ул.Федосеенко, д.34 до ул.Травяная, д.6а д=400</t>
  </si>
  <si>
    <t>Участок водопроводной линии от ул.Чонгарская, д.32 до ул.Климовская,д.53 д=500-400</t>
  </si>
  <si>
    <t>Участок водопроводной линии от ул. Пинская, д.14 до ул.Новикова Прибоя, д.22в д=500</t>
  </si>
  <si>
    <t>Участок водопроводной линии от ул.Даргомыжского, д.15б до пер.Мотальный, д.10 д=500</t>
  </si>
  <si>
    <r>
      <rPr>
        <sz val="8"/>
        <rFont val="Arial"/>
        <family val="2"/>
        <charset val="204"/>
      </rPr>
      <t>Участок водопроводной линии от ул.
Зеленхозовская, д.1 до ул. Матюшенко, д.12 д=800</t>
    </r>
  </si>
  <si>
    <r>
      <rPr>
        <sz val="8"/>
        <rFont val="Arial"/>
        <family val="2"/>
        <charset val="204"/>
      </rPr>
      <t>Московское ш.,17а-31 (ВК- 2-04-1-4-27 - ВК-2-04-2-4-
430) Д500</t>
    </r>
  </si>
  <si>
    <t>восстановление недействующих кольцевых сетей и перемычек на водопроводных сетях</t>
  </si>
  <si>
    <t>Дьяконова,44 (ВК-3-03-4-6- 27 - ЗАГ03-5-600034) Д700</t>
  </si>
  <si>
    <r>
      <rPr>
        <sz val="8"/>
        <rFont val="Arial"/>
        <family val="2"/>
        <charset val="204"/>
      </rPr>
      <t>ул. Зеленхозовская (ВК-4- 03-10-11-23 - ВК-4-03-11-
11-155) Д800</t>
    </r>
  </si>
  <si>
    <t>Батумская ул 9б - Батумская ул 25(ВК-5-03- 5- 1-55 - ВК-5-02- 4- 0-308) Д500</t>
  </si>
  <si>
    <t>перекладка аварийных участков</t>
  </si>
  <si>
    <r>
      <rPr>
        <sz val="8"/>
        <rFont val="Arial"/>
        <family val="2"/>
        <charset val="204"/>
      </rPr>
      <t>Батумская ул 25 - Батумская ул 25(ВК-5-02- 4- 0-308 - ВК-5-02- 4- 0-
144) Д500</t>
    </r>
  </si>
  <si>
    <t>Ветеринарная ул 5 - Артельная ул 15(ВК-6-02- 1- 0-8 - ВК-6-02- 1- 0-9) Д500</t>
  </si>
  <si>
    <t>Ошарская ул 95 - Салганская ул 95(ВК-6-01- 0- 2-545 - ВК-6-02- 1- 2-17) Д500</t>
  </si>
  <si>
    <r>
      <rPr>
        <sz val="8"/>
        <rFont val="Arial"/>
        <family val="2"/>
        <charset val="204"/>
      </rPr>
      <t>Верхне-Печерская ул 7 - Верхне-Печерская ул 7(ПГ- 6-02- 2- 5-10 - ВК-6-02- 2-
5-2) Д500</t>
    </r>
  </si>
  <si>
    <r>
      <rPr>
        <sz val="8"/>
        <rFont val="Arial"/>
        <family val="2"/>
        <charset val="204"/>
      </rPr>
      <t>Маршала Голованова ул 37а - Маршала Голованова ул 37а(ВК-5-03- 8- 2-12 -
ВК-5-03- 8- 2-274) Д500</t>
    </r>
  </si>
  <si>
    <t>Пушкина ул 27 - (ВК-6-02- 1- 0-81 - ВК-6-02- 1- 0-82) Д600</t>
  </si>
  <si>
    <t>Юбилейная ул 16 - Бекетова ул 21(ВК-6-02- 2- 1-рег - ВК-6-02- 2- 1-97) Д800</t>
  </si>
  <si>
    <t>Строительство водопроводных сетей</t>
  </si>
  <si>
    <t>пос. Высоково</t>
  </si>
  <si>
    <t>пос. Дубравный</t>
  </si>
  <si>
    <t>пос. Торфосклад</t>
  </si>
  <si>
    <t>пос. Березовая пойма</t>
  </si>
  <si>
    <t>пос. Новая стройка (3-я очередь строительства)</t>
  </si>
  <si>
    <t>пос. Орловские дворики</t>
  </si>
  <si>
    <t>пос. Тепличный</t>
  </si>
  <si>
    <t>пос. Новое Доскино</t>
  </si>
  <si>
    <t>пос. Стригино</t>
  </si>
  <si>
    <t>пос. Гнилицы</t>
  </si>
  <si>
    <t>в застройке по пр.Кораблестроителей</t>
  </si>
  <si>
    <t>в застройке "Бурнаковская низина" в границах ул.Коминтерна, ул.Левинка, ш.Бурнаковское</t>
  </si>
  <si>
    <t>в застройке Красноуральская- пр.Ильича-Красных партизан-Спутника</t>
  </si>
  <si>
    <t>в застройке Шуваловская промзона</t>
  </si>
  <si>
    <t>в застройке пос Дачный</t>
  </si>
  <si>
    <t>в квартале "Старое Канавино"</t>
  </si>
  <si>
    <t>в квартале "Молитовка"</t>
  </si>
  <si>
    <t>в застройке по ул.Коломенская</t>
  </si>
  <si>
    <t>в застройке ул.Малоэтажная и Шнитникова</t>
  </si>
  <si>
    <t>Участок застройки, прилегающий к пос.Новинки</t>
  </si>
  <si>
    <t>в застройке пр.Гагарина (С/х академия)</t>
  </si>
  <si>
    <t>в застройке ул.Голованова</t>
  </si>
  <si>
    <t>в застройке пр.Гагарина- Пятигорская</t>
  </si>
  <si>
    <t>в застройке ул.Пятигорская-Батумская- Столетова</t>
  </si>
  <si>
    <r>
      <rPr>
        <sz val="8"/>
        <rFont val="Arial"/>
        <family val="2"/>
        <charset val="204"/>
      </rPr>
      <t>в застройке ул.Г.Елисеева- Батумская-Столетова-Б-
Бруевича</t>
    </r>
  </si>
  <si>
    <t>в застройке ул.Батумская- г.Елисеева</t>
  </si>
  <si>
    <t>в застройке Цветочная(Анкудин.Ш.- Цветочная-«Щёлковский хутор»-дублёр пр.Гагарина</t>
  </si>
  <si>
    <t>в застройке пр.Гагарина- Краснозвёздная</t>
  </si>
  <si>
    <t>в квартале ул.Пушкина</t>
  </si>
  <si>
    <t>в квартале ул.Пушкина- Косогорная</t>
  </si>
  <si>
    <t>в застройке по ул.Серафимовича- Цветочная</t>
  </si>
  <si>
    <t>в застройке ул.2-я Оранжерейная</t>
  </si>
  <si>
    <t>в застройке ул.Ванеева</t>
  </si>
  <si>
    <t>в застройке ул.Ошарская- Республиканская</t>
  </si>
  <si>
    <t>в застройке Невзоровых-3- й Проезд</t>
  </si>
  <si>
    <t>в застройке ул.Тверская- Генкиной-Ашхабадская- Белинского</t>
  </si>
  <si>
    <t>в застройке ул.Белинского- Тверская-Невзоровых- Студёная</t>
  </si>
  <si>
    <r>
      <rPr>
        <sz val="8"/>
        <rFont val="Arial"/>
        <family val="2"/>
        <charset val="204"/>
      </rPr>
      <t>в застройке Шевченко-3-я
Ямская-Большие Овраги</t>
    </r>
  </si>
  <si>
    <t>в застройке ул.М.Ямская- М-Горького-Ильинская</t>
  </si>
  <si>
    <r>
      <rPr>
        <sz val="8"/>
        <rFont val="Arial"/>
        <family val="2"/>
        <charset val="204"/>
      </rPr>
      <t>в застройке ул.М.
Горького-Ильинская-Новая</t>
    </r>
  </si>
  <si>
    <t>в застройке ул.М.Горького- Ильинская</t>
  </si>
  <si>
    <t>в застройке ул.М.Ямская- Маслякова-Ильинская</t>
  </si>
  <si>
    <t>в застройке ул.Белинского- Славянская-Ашхабадская</t>
  </si>
  <si>
    <t>в застройке ул.Октябрьская</t>
  </si>
  <si>
    <t>в застройке пер.Плотничный</t>
  </si>
  <si>
    <t>в застройке ул.Ильинская- А.Харитонова</t>
  </si>
  <si>
    <t>в застройке ул.Нижегородская-Гоголя- Заломова</t>
  </si>
  <si>
    <t>в застройке ул.Ульянова 32,36,38</t>
  </si>
  <si>
    <t>в застройке ул.Семашко (В часть квартала Ульянова- Семашко-Ковалихинская- Нестерова)</t>
  </si>
  <si>
    <t>в застройке ул.Большая Печёрская-Казанская наб.</t>
  </si>
  <si>
    <t>в застройке ул.Родионова обувная фабрика</t>
  </si>
  <si>
    <t>в застройке ул.К.Касьянова-р.Кова</t>
  </si>
  <si>
    <t>ул.Большая Печёрская- М.Горького-Белинского- Ковалихинская-Фрунзе</t>
  </si>
  <si>
    <r>
      <rPr>
        <sz val="8"/>
        <rFont val="Arial"/>
        <family val="2"/>
        <charset val="204"/>
      </rPr>
      <t>Обеспечение бесперебойного хоз.-питьевого и противопожарного водоснабжения существующих потребителей,
перспективное развитие города до 2030г.</t>
    </r>
  </si>
  <si>
    <t>Строительство водопровода от водовода Д=400мм по ул.Красных Зорь до водопровода Д=300мм по ул.Линдовская</t>
  </si>
  <si>
    <t>Обеспечение централизованным водоснабжением районов города</t>
  </si>
  <si>
    <t>Восстановление закольцовки от водопроводной линии Д=160мм в районе д.9 по ул.Сазанова до водопроводной линии Д=160мм в районе д.13 по ул.Сазанова</t>
  </si>
  <si>
    <t>Строительство водопроводных сетей в д.Кузьминки Д=225</t>
  </si>
  <si>
    <r>
      <rPr>
        <sz val="8"/>
        <rFont val="Arial"/>
        <family val="2"/>
        <charset val="204"/>
      </rPr>
      <t>Строительство водопроводных сетей в
д.Кузьминки Д=160</t>
    </r>
  </si>
  <si>
    <t>Строительство водопроводных сетей в д.Кузьминки Д=110</t>
  </si>
  <si>
    <t>Перекладка водопровода от водовода Д=500мм по ул.Г.Попова до водовода Д=500мм по ул.Матросская</t>
  </si>
  <si>
    <t>Развитие застраиваемых территорий в границах ул.Н.Прибоя –Суздальская- пер.Суздальский- ул.Шекспира</t>
  </si>
  <si>
    <t>Перекладка водопровода по Московскому шоссе от д.233 до д.312</t>
  </si>
  <si>
    <r>
      <rPr>
        <sz val="8"/>
        <rFont val="Arial"/>
        <family val="2"/>
        <charset val="204"/>
      </rPr>
      <t>Развитие территории по Московскому шоссе (СНТ «Балтика», территория ООО
«Рынок Московский)</t>
    </r>
  </si>
  <si>
    <t>Перекладка водовода Д=500мм от водовода Д=500мм Московского шоссе 235 до водовода Д=500мм ул.Мечникова,64</t>
  </si>
  <si>
    <t>Восстановление закольцовки. Снижение нагрузки на водовод Д=1000мм, идущего от Московского шоссе,183 в Ленинский район</t>
  </si>
  <si>
    <t>Санация водовода Д=600мм по пер.Светлогорский в районе д.2 по пер.Светлогорскому в сторону дома 27 по ул.Пушкина</t>
  </si>
  <si>
    <t>Развитие территории в границах пр-т Гагарина, ул.Краснозвездная</t>
  </si>
  <si>
    <t>Восстановление водовода Д=400мм от водовода Д=800мм по ул.Ванеева, 205 до водовода Д=400мм по ул.Ванеева, 110б</t>
  </si>
  <si>
    <r>
      <rPr>
        <sz val="8"/>
        <rFont val="Arial"/>
        <family val="2"/>
        <charset val="204"/>
      </rPr>
      <t>Повышение надежности работы водопроводных сетей. Обеспечение вторым питанием объектов: мкр-н Кузнчиха, Детская областная клиническая больница по ул.Ванеева, 211, специализир.
Кардиохирургическая клиническая больница по ул.Ванеева, 209.</t>
    </r>
  </si>
  <si>
    <t>Развитие территории в границах дер.Анкудиновка</t>
  </si>
  <si>
    <t>Перекладка водопровода Д=225мм по ул.Ярославская от водовода Д=500мм по ул.Гоголя</t>
  </si>
  <si>
    <t>Развитие застраиваемых территорий в границах ул.Соревнования –ул.Казбекская</t>
  </si>
  <si>
    <t>Восстановление водовода Д=800мм от приборов учета ОАО «НВ» на территории водопроводной станции ООО «Заводские сети» до водовода Д=800мм по ул.Шнитникова</t>
  </si>
  <si>
    <t>Повышение надежности работы водопроводных сетей, развитие территории в границах ул.Шнитникова</t>
  </si>
  <si>
    <t>Строительство в/линии по дер.Новая от существующих сетей водопровода</t>
  </si>
  <si>
    <t>Строительство в/линии по ул.Овражная от водопровода Д=150мм в районе д.7 по ул.Овражная до водовода Д=500мм по ул.Усиевича</t>
  </si>
  <si>
    <t>Строительство в/линии по ул.Приусадебной от водовода Д=400мм оп ул.Фруктовая</t>
  </si>
  <si>
    <t>Перекладка в/линии от водовода Д=500мм в районе д.1 по ул.Родионова.</t>
  </si>
  <si>
    <t>Строительство в/линии по Приволжской слободе</t>
  </si>
  <si>
    <t>Строительство в/линии в пос.Копосово от в/линии Д=300мм по ул.Новые Пески</t>
  </si>
  <si>
    <t>Строительство в/линии по ул.Кунгурской от в/линии Д=150мм в районе д.3 по ул.Волховской</t>
  </si>
  <si>
    <t>Строительство в/ линии в пос.Комсомольский от водовода Д=600мм по ул.Алебастровая,38</t>
  </si>
  <si>
    <t>Строительство в/ линии в по ул.Грубе от водопровода Д=300мм в районе д.6 по ул.Грубе</t>
  </si>
  <si>
    <t>Строительство закольцовки по ул.Кисловодская от в/линии Д=100мм по ул.Кисловодская,10 до в/линии Д=150мм по ул.Кисловодская,20</t>
  </si>
  <si>
    <t>Строительство в/линии Д=150мм по ул.Рижская от в/линии Д=200мм по ул.Болотникова</t>
  </si>
  <si>
    <r>
      <rPr>
        <sz val="8"/>
        <rFont val="Arial"/>
        <family val="2"/>
        <charset val="204"/>
      </rPr>
      <t>Строительство в/линии ТИЗ «Покровское» в границах ул.Рокоссовского, Ивлиева, Казанское шоссе, южная граница города, памятников природы « Дубрава Ботанического сада университета»,
«Щелоковский хутор»</t>
    </r>
  </si>
  <si>
    <t>Улучшение качества питьевой воды</t>
  </si>
  <si>
    <t>%</t>
  </si>
  <si>
    <r>
      <rPr>
        <sz val="8"/>
        <rFont val="Arial"/>
        <family val="2"/>
        <charset val="204"/>
      </rPr>
      <t>Монтаж сооружений для повторного использования промышленных сточных вод с Автозаводской водопроводной станции
(ООО Зав. Сети)</t>
    </r>
  </si>
  <si>
    <t>Соблюдение требований природоохранного законодательства</t>
  </si>
  <si>
    <t>2016-2017</t>
  </si>
  <si>
    <r>
      <rPr>
        <sz val="8"/>
        <rFont val="Arial"/>
        <family val="2"/>
        <charset val="204"/>
      </rPr>
      <t>Система частотного регулирования насосных агрегатов НС II подъема №
2 ABC  (ООО Зав. Сети)</t>
    </r>
  </si>
  <si>
    <t>Экономия электрической энергии</t>
  </si>
  <si>
    <r>
      <rPr>
        <sz val="8"/>
        <rFont val="Arial"/>
        <family val="2"/>
        <charset val="204"/>
      </rPr>
      <t>Приобретение оборудования и приборов для хим. бак. Лаборатории
(ООО Зав. Сети)</t>
    </r>
  </si>
  <si>
    <t>2016-2020</t>
  </si>
  <si>
    <r>
      <rPr>
        <sz val="8"/>
        <rFont val="Arial"/>
        <family val="2"/>
        <charset val="204"/>
      </rPr>
      <t>Замена насосного
оборудования  (ООО Зав. Сети)</t>
    </r>
  </si>
  <si>
    <r>
      <rPr>
        <sz val="8"/>
        <rFont val="Arial"/>
        <family val="2"/>
        <charset val="204"/>
      </rPr>
      <t>Установка приборов учета на участке "Промводопровод"  (ООО
Зав. Сети)</t>
    </r>
  </si>
  <si>
    <t>Повышение энергетической эффективности</t>
  </si>
  <si>
    <r>
      <rPr>
        <sz val="8"/>
        <rFont val="Arial"/>
        <family val="2"/>
        <charset val="204"/>
      </rPr>
      <t>Замена насосного оборудования технической
воды  (ООО Зав. Сети)</t>
    </r>
  </si>
  <si>
    <t>Проектирование и строительство закольцовки Д=800мм от Анкудиновского водовода Д=1400 до водовода Д=500 по Казанскому ш. с устройством переврезок на потребителей (запитанных от водоводов Д=500 ПГУ ТЭЦ)</t>
  </si>
  <si>
    <t>п.23Автодорожные подходы к совмещенному мосту через р.ока в 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
(43-10/11-НВ3 изм.1) ОС 01-04
Локальный сметный расчет №6/7 изм 1. 17350РД/1. ОАО "Институт
Гипростроймост" 2012г.</t>
  </si>
  <si>
    <t>Строительство
водопроводной линии Д=150мм от существующего водовода Д=1000мм, идущего на НПЭК</t>
  </si>
  <si>
    <t>Организация и обеспечение
централизованного водоснабжения в дер.Бешенцево</t>
  </si>
  <si>
    <t>п.29Строительство автодорожных подходов к совмещенному мосту через р. Ока в г.Нижний Новгород.1,2,3 и 5 пусковые комплексы. Сети бытовой канализации по ул. Студенческая 17350РД Локальные сметные расчеты №02-07-07 Пусковой комплекс 5 ОАО "Институт
Гипростроймост" 2010 г.</t>
  </si>
  <si>
    <t>п.31Строительство автодорожных подходов к совмещенному мосту через р. Ока в г.Нижний Новгород.1,2,3 и 5 пусковые комплексы. Вынос сетей водопровода по ул. Студенческая 17350РД Локальные сметные расчеты №02-06-06 ОС (01-01) Пусковой комплекс 5 ОАО "Институт Гипростроймост" 2010 г.</t>
  </si>
  <si>
    <t>п.32Строительство автодорожных подходов к совмещенному мосту через р. Ока в г.Нижний Новгород.1,2,3 и 5 пусковые комплексы. Вынос сетей водопровода из зоны строительства по ул.Барминская . Бесперебойное водоснабжение жителей водой на время строительства 17350РД Локальные сметные расчеты №02- 01-01  Пусковой комплекс 5 ОАО
"Институт Гипростроймост" 2010 г.</t>
  </si>
  <si>
    <t>Строительство
водопроводных сетей в пос. Нагулино д=200</t>
  </si>
  <si>
    <t>п.29Строительство автодорожных
подходов к совмещенному мосту через р. Ока в г.Нижний Новгород.1,2,3 и 5 пусковые комплексы. Сети бытовой канализации по ул. Студенческая 17350РД Локальные сметные расчеты №02-07-07 Пусковой комплекс 5 ОАО "Институт
Гипростроймост" 2010 г.</t>
  </si>
  <si>
    <t>Строительство водопроводных сетей в
пос. Березовый Клин (к.п. Зеленый город) и санация водовода Д=600-500мм д=500</t>
  </si>
  <si>
    <t>п.23Автодорожные подходы к совмещенному мосту через р.ока в
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 (43-10/11-НВ3 изм.1) ОС 01-04
Локальный сметный расчет №6/7 изм 1. 17350РД/1. ОАО "Институт Гипростроймост" 2012г.</t>
  </si>
  <si>
    <t>Строительство водовода по ул. Лысогорской д=400</t>
  </si>
  <si>
    <t>Есть проект, развитие застраиваемых территорий (подключения по т.у.), перемычка с тупиковым водоводом по Нижне-Волжской набережной.</t>
  </si>
  <si>
    <t>Санация водовода Д=500 по ул.Ильинской от ул.Горького до ул.Маслякова и
строительство водовода Д=300 по ул. Ильинской от ул.Маслякова до ул. Сергиевской с переключением всех существующих ввод во вновь построенную линию
д=100 - 200</t>
  </si>
  <si>
    <t>п.29Строительство автодорожных подходов к совмещенному мосту через р. Ока в г.Нижний Новгород.1,2,3 и 5 пусковые
комплексы. Сети бытовой канализации по ул. Студенческая 17350РД Локальные сметные расчеты №02-07-07 Пусковой комплекс 5 ОАО "Институт Гипростроймост" 2010 г.</t>
  </si>
  <si>
    <t>Перекладка водопроводной линии по ул. Ошарской-
Ломоносова от ул.Невзоровых до ул.Генкиной д=300</t>
  </si>
  <si>
    <t>Перекладка водопроводной линии по ул.Приокская от водовода Д=800мм по ул.Коммунистическая до водопроводной линии
Д=300мм по ул.Фильченкова. (закольцовка) д=300</t>
  </si>
  <si>
    <t>п.31Строительство автодорожных подходов к совмещенному мосту через р. Ока в г.Нижний Новгород.1,2,3 и 5 пусковые комплексы. Вынос сетей водопровода по ул. Студенческая 17350РД Локальные сметные
расчеты №02-06-06 ОС (01-01) Пусковой комплекс 5 ОАО "Институт Гипростроймост" 2010
г.</t>
  </si>
  <si>
    <t>Восстановление закольцовки по
ул.Советская в районе пл.Ленина д=200</t>
  </si>
  <si>
    <t>п.29Строительство автодорожных подходов к совмещенному мосту
через р. Ока в г.Нижний Новгород.1,2,3 и 5 пусковые комплексы. Сети бытовой канализации по ул. Студенческая 17350РД Локальные сметные расчеты №02-07-07 Пусковой комплекс 5 ОАО "Институт Гипростроймост" 2010 г.</t>
  </si>
  <si>
    <t>Проектирование и
строительство водовода в планируемую застройку пос. Новинки д=700</t>
  </si>
  <si>
    <t>п.22Строительство автодорожных
подходов к совмещенному мосту 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 ООС 01-10. ООО "Строймост"
2013 г.</t>
  </si>
  <si>
    <t>Участок водопроводной линии по ул.Лесная, д.1 д=700</t>
  </si>
  <si>
    <t>п.22Строительство автодорожных подходов к совмещенному мосту 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
ООС 01-10. ООО "Строймост" 2013 г.</t>
  </si>
  <si>
    <t>п.29Строительство автодорожных подходов к совмещенному мосту через р. Ока в г.Нижний Новгород.1,2,3 и 5 пусковые комплексы. Сети бытовой канализации по ул. Студенческая 17350РД Локальные сметные расчеты №02-07-07 Пусковой
комплекс 5 ОАО "Институт Гипростроймост" 2010 г.</t>
  </si>
  <si>
    <t>в застройке ул.Сеченова-Тургенева</t>
  </si>
  <si>
    <t>Строительство водопровода до КМ
«Анкудиновка» от водовода Д=1200-1400мм</t>
  </si>
  <si>
    <t>п.23Автодорожные подходы к
совмещенному мосту через р.ока в 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
(43-10/11-НВ3 изм.1) ОС 01-04
Локальный сметный расчет №6/7
изм 1. 17350РД/1. ОАО "Институт Гипростроймост" 2012г.</t>
  </si>
  <si>
    <t>Реконструкция
озонаторной станции ВС Автозаводская (ООО Зав.
Сети)</t>
  </si>
  <si>
    <t>Примечание</t>
  </si>
  <si>
    <t>ПРИЛОЖЕНИЕ 1
к Схеме водоснабжения и 
водоотведения города на 
перспективу до 2025 г.</t>
  </si>
  <si>
    <t>380 тыс 
м3/сут</t>
  </si>
  <si>
    <t>Оценка величины необходимых капитальных вложений в строительство и реконструкцию объектов 
централизованных систем водоснабжения</t>
  </si>
  <si>
    <r>
      <rPr>
        <b/>
        <sz val="18"/>
        <rFont val="Arial"/>
        <family val="2"/>
        <charset val="204"/>
      </rPr>
      <t xml:space="preserve">Таблица 1 </t>
    </r>
    <r>
      <rPr>
        <sz val="18"/>
        <rFont val="Arial"/>
        <family val="2"/>
        <charset val="204"/>
      </rPr>
      <t>Обоснование мероприятий по водоснабжению питьевой водой, определение финансовых потребностей с использованием объектов-аналогов.</t>
    </r>
  </si>
  <si>
    <t>Мероприятия ООО "ТЕПЛОСЕТИ":</t>
  </si>
  <si>
    <t>Повышение надежности работы водопроводных сетей, снижение аварийности на сетях хвс</t>
  </si>
  <si>
    <t>Мероприятия ООО "Заводские сети":</t>
  </si>
  <si>
    <t>Техперевооружение фильтра №6 на участке Водоподготовки станции «Промводопровод»</t>
  </si>
  <si>
    <t>Модернизация фильтра позволит улучшить качество выходной технической воды, а также сократит количество воды, требуемое для промывки фильтров</t>
  </si>
  <si>
    <t xml:space="preserve">Локальный ресурсный сметный расчет №1 "Модернизация фильтра № 6 на участке Водоподготовки" </t>
  </si>
  <si>
    <t xml:space="preserve">  1. Мероприятия в сфере технического водоснабжения</t>
  </si>
  <si>
    <t>Техперевооружение фильтра №3 на участке Водоподготовки станции «Промводопровод»</t>
  </si>
  <si>
    <t xml:space="preserve">Локальный ресурсный сметный расчет №2 "Модернизация фильтра № 3 на участке Водоподготовки" </t>
  </si>
  <si>
    <t xml:space="preserve">Техперевооружение промышленного водовода Ду 500 мм (L= 60м) по ул. Монастырка, на эстакаде  </t>
  </si>
  <si>
    <t>Модернизация водовода позволит сократить количество аварий на 1км/сети, обеспечит надежность водоснабжения потребителей</t>
  </si>
  <si>
    <t xml:space="preserve">Локальный ресурсный сметный расчет №8 "Модернизация промышленного водовода Ду 500 мм (L= 60м) по ул. Монастырка, на эстакаде"  </t>
  </si>
  <si>
    <t>Техперевооружение фильтра №8 на участке Водоподготовки станции «Промводопровод»</t>
  </si>
  <si>
    <t xml:space="preserve">Локальный ресурсный сметный расчет №3 "Модернизация фильтра № 8 на участке Водоподготовки" </t>
  </si>
  <si>
    <t>Перекладка водопроводных
сетей в дер. Бешенцево и переключение на Анкудиновский водовод д=150</t>
  </si>
  <si>
    <t>Ветхие сети, переключение водопроводных
сетей с водовода, идущего на НПЭК на Анкудиновский водовод</t>
  </si>
  <si>
    <t>Закольцовка водовода Д=500мм к.п. Зеленый город до проектируемой
закольцовки     водовода Д=800мм от Анкудиновского шоссе</t>
  </si>
  <si>
    <t>п.23Автодорожные подходы к совмещенному мосту через р.ока в г. Нижний Ногвород. 3 пусковой
комплекс. Переустройство сетей водопровода и канализации Участок правобережных подходов Сеть хозяйственно питьевого водопровода (по ул Крупской) (43-10/11-НВ3 изм.1) ОС 01-04
Локальный сметный расчет №6/7 изм 1. 17350РД/1. ОАО "Институт Гипростроймост" 2012г.</t>
  </si>
  <si>
    <t>п.22Строительство автодорожных подходов к совмещенному мосту 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 ООС 01-10. ООО "Строймост" 2013 г.</t>
  </si>
  <si>
    <t>Перекладка водовода сырой воды Д=800 мм от
НС-1 до площадки очистных сооружений на Слудинской водопроводной станции</t>
  </si>
  <si>
    <t>п.22Строительство автодорожных подходов к совмещенному мосту
через р. Ока в г.Нижний Новгород. Переустройство сетей водоснабжения и канализации. участок правобережных подходов. Сеть хозяйственно-питьевого водопровода (d=900 мм, двор общежития по пр. Гагарина, д.1) Пусковой комплекс 3  17350РД Локальный сметный расчет №6-6 ООС 01-10. ООО "Строймост" 2013 г.</t>
  </si>
  <si>
    <t>Строительство и реконструкция подводящих водопроводных сетей для
подключения новых объектов</t>
  </si>
  <si>
    <t>Модернизация ВНС
Шаляпина, 2-в (инв.№ 001110011) (ВНС
Шаляпина, 2-в)</t>
  </si>
  <si>
    <t>ВНС в кот. Циалковского ул. Коперника, 1а (в
котельной)</t>
  </si>
  <si>
    <t>Модернизация водовода
Д=1200 мм от колодца К-52 до НС в Ленинском
районе</t>
  </si>
  <si>
    <t>Строительство
водопроводных сетей в дер. Новопокровское
д=150</t>
  </si>
  <si>
    <t>Санация водовода Д=500 по ул.Ильинской от ул.Горького до ул.Маслякова и строительство водовода Д=300 по ул. Ильинской от ул.Маслякова до ул.
Сергиевской с переключением всех существующих ввод во
вновь построенную линию д=300</t>
  </si>
  <si>
    <t>Участок водопроводной линии от ул.Береговая, д.16 до ул.Бахтина, д.8
д=100-150</t>
  </si>
  <si>
    <t>Участок водопроводной
линии по пр.Ильича,47 д=200</t>
  </si>
  <si>
    <t>в застройке пр.Гагарина-Пятигорская</t>
  </si>
  <si>
    <t>Закольцовка водовода Д=500мм к.п. Зеленый город до проектируемой закольцовки водовода Д=800мм от
Анкудиновского шоссе</t>
  </si>
  <si>
    <t>Строительство в/линии по ул.Приусадебной от водовода Д=400мм оп
ул.Фруктовая</t>
  </si>
  <si>
    <t>Строительство в/линии ТИЗ «Покровское» в границах ул.Рокоссовского, Ивлиева, Казанское
шоссе, южная граница города, памятников природы « Дубрава Ботанического сада университета»,
«Щелоковский хутор»</t>
  </si>
  <si>
    <t>Перекладка напорного водовода от ВНС "435 км", идущей на микрорайон Сортировочный по улицам Гороховецкая, Архангельская, Путейская (аварийный)
д=500</t>
  </si>
  <si>
    <t>ВНС ул. Березовская, 110а</t>
  </si>
  <si>
    <t>Перекладка в.л. Д=300мм
по ул.Даля на Д=500мм от ул.Чкалова до ул.Литвинова. д=500</t>
  </si>
  <si>
    <t>Участок водопроводной линии от ул.Барнаульская, д.1а до ул.Маршала Воронова,
д.16а д=300</t>
  </si>
  <si>
    <t>Перекладка водопроводной линии Д=200мм на Д=300мм по ул. Тимирязева от дома № 5 по ул. Тимирязева до существующей водопроводной линии Д=300мм по ул. Тверской</t>
  </si>
  <si>
    <t>Строительство водовода
от водовода Д=500мм по ул.Проломной до водовода Д=800мм по ул.Ванеева (перемычка)
д=500</t>
  </si>
  <si>
    <t>Строительство водовода по ул.Федосеенко от водовода Д=500мм по ул.Культуры до в/л Д=400мм по ул.Торфяной и до проектируемого водовода Д=1400 от 
Ново-Сормовской водопроводной станции
д=500</t>
  </si>
  <si>
    <t>Кот. с/х "Горьковский" ул. Тепличная, 8а</t>
  </si>
  <si>
    <t>ВНС пер. Камчатский, 3</t>
  </si>
  <si>
    <t>ВНС ул. Давыдова, 21а</t>
  </si>
  <si>
    <t>ВНС ул. Глеба Успенского, 13а</t>
  </si>
  <si>
    <t>ВНС ул. Баумана, 58а</t>
  </si>
  <si>
    <t>ВНС ул. Дружбы, 19б</t>
  </si>
  <si>
    <t>ВНС пр. Ленина, 22в (котельная)</t>
  </si>
  <si>
    <t>ВНС в ЦТП-4 пр.Ленина, 49б</t>
  </si>
  <si>
    <t>ВНС ул. К.Маркса, 32к (ЭЖК-2)</t>
  </si>
  <si>
    <t>ВНС ул. Обухова, 51</t>
  </si>
  <si>
    <t>ВНС ул. Искра, 11б</t>
  </si>
  <si>
    <t>ВНС пр. Ленина, 15 (в подвале жил. Дома)</t>
  </si>
  <si>
    <t>ВНС ул. Менделеева, 5</t>
  </si>
  <si>
    <t>ВНС ул. Керченская, 20а</t>
  </si>
  <si>
    <t>ВНС ул. Зеленодольская, 50в</t>
  </si>
  <si>
    <t>ВНС ул. Чонгарская, 46</t>
  </si>
  <si>
    <t>ВНС ул. Тимирязева, 3в</t>
  </si>
  <si>
    <t>ВНС ул. Ванеева, 23а</t>
  </si>
  <si>
    <t>ВНС ул. Пушкина, 12</t>
  </si>
  <si>
    <t>ВНС ул. Короленко, 19а</t>
  </si>
  <si>
    <t>ВНС ул. Ильинская, 149</t>
  </si>
  <si>
    <t>ВНС ул. Аэродромная, 28</t>
  </si>
  <si>
    <t>ВНС ул. Березовская, 75б</t>
  </si>
  <si>
    <t>ВНС ул. П. Орлова, 7а</t>
  </si>
  <si>
    <t>ВНС ул. Страж революции, 15а</t>
  </si>
  <si>
    <t>ВНС ул. Коминтерна, 16а</t>
  </si>
  <si>
    <t>ВНС ул. Куйбышева, 49а</t>
  </si>
  <si>
    <t>ВНС ул. М.Воронова, 20в</t>
  </si>
  <si>
    <t>ВНС ул. М. Казакова, 6в</t>
  </si>
  <si>
    <t>ВНС ул. Юбилейный, 19а</t>
  </si>
  <si>
    <t>ВНС ул. Дм. Павлова, 3а</t>
  </si>
  <si>
    <t>ВНС ул. Островского, 4а</t>
  </si>
  <si>
    <t>ВНС ул. Ошарская, 53</t>
  </si>
  <si>
    <t>Строительство и реконструкция подводящих водопроводных сетей для подключения новых объектов</t>
  </si>
  <si>
    <t>в застройке Невзоровых- 3-й Проезд</t>
  </si>
  <si>
    <t>Рыбозащитное устройство типа "жалюзийный экран с потокопреобразователем " водозабора НС № 1 Автозаводской
водопроводной станции</t>
  </si>
  <si>
    <t>п.23Автодорожные подходы к совмещенному мосту через р.ока в г. Нижний Ногвород. 3 пусковой комплекс.
Переустройство сетей водопровода и канализации Участок правобережных подходов Сеть хозяйственно питьевого водопровода (по ул Крупской) (43- 10/11-НВ3 изм.1) ОС 01-
04 Локальный сметный расчет №6/7 изм 1. 17350РД/1. ОАО
"Институт Гипростроймост" 2012г.</t>
  </si>
  <si>
    <t>п.51ЛКС №131-183/11
Санация водопроводных сетей ул. Черниговская, д.8 (под Канавинским
мостом)</t>
  </si>
  <si>
    <t>Модернизация водопроводных насосных станций (ВНС) с установкой частотно- регулируемого привода" (ВНС ул. Федосеенко,
102) Технорабочий проект АУВБ.425285.В01 "Станция управления ВНС ОАО "НВ"
Производительность 4800 м3/сут</t>
  </si>
  <si>
    <t>Рыбозащитное устройство типа "жалюзийный экран с
потокопреобразователем" водозабора НС № 1 Ново-Сормовской
водопроводной станции</t>
  </si>
  <si>
    <t>Σ</t>
  </si>
  <si>
    <t>Перекладка кабельной
линии фидер №619 на ВНС Высоковская</t>
  </si>
  <si>
    <t>Строительство озонаторной на Ново-Сормовской водопроводной станции. Проектирование электроснабжения повышенной мощности (кабельная линия от РУ 6 кВ ПС "Светлоярская" до РП 6 кВ ВНС "Ново-Сормовская") 5 220 п.м.</t>
  </si>
  <si>
    <t xml:space="preserve">Строительство новых сетей ПЭТ в п. Новинки (на территории новой жилой и социальной застройки ООО
«Капстройинвест», ООО «ЭкоГрад») ф225мм протяженностью около 20707 м. и ф315мм протяженностью около 6039 м.
</t>
  </si>
  <si>
    <t>Капитальный ремонт участка водопроводной сети В7- В8 по ул.Центральная д.20 протяженностью 30 м. с заменой стального водопровода ф50мм. на ПЭТ ф50мм.</t>
  </si>
  <si>
    <t>Капитальный ремонт участка водопроводной сети В13- В15по ул.Пушкина д.51-53 протяженностью 75 м. с заменой стального водопровода ф63мм. на ПЭТ ф63мм.</t>
  </si>
  <si>
    <t xml:space="preserve">Реконструкция участка водопроводной сети В4-В5 п.Новинки, ул.Новая д.1-25, протяженностью 220 м. с заменой стального водопровода ф50мм. на ПЭТ
ф63мм.
</t>
  </si>
  <si>
    <t xml:space="preserve">Капитальный ремонт участка водопроводной сети В7- В8 по ул.Центральная д.19 протяженностью 40 м. с заменой стального водопровода ф50мм. на ПЭТ
ф50мм.
</t>
  </si>
  <si>
    <t xml:space="preserve">Капитальный ремонт участка водопроводной сети В21- В22по ул.Пушкина д.21 протяженностью 20 м. с
заменой стального водопровода ф63мм. на ПЭТ ф63мм.
</t>
  </si>
  <si>
    <t>Строительство сетей наружного водопровода (от точки подключения к водоводу диаметром 1200-1400 мм до точки    пересечения    автотрасс    Нижний   Новгород-Арзамас          и          Нижний        Новгород-Богородск,протяженность трассы в 2 нити 1,9 км).</t>
  </si>
  <si>
    <t>Сооружение 2-х резервуаров чистой воды «1-й Донской» по 1443 м3 наливного объема</t>
  </si>
  <si>
    <t>Подключение существующих поселений: поселок Новинки, поселок Кудьма, деревня Кусаковка, деревня Комарово, село Сартаково, деревня Ромашково, деревня Новопавловка диаметром 160мм- 2 км, 225мм-0,45км, 50мм-3,4км, 75мм-2,3км, 63мм-0,5 км).</t>
  </si>
  <si>
    <t xml:space="preserve">Строительство водопроводной сети в пос. Новинки от ул. Приокская до д.22 по ул. Центральная
протяженностью 1,67 км. ф110мм.
</t>
  </si>
  <si>
    <t xml:space="preserve">Строительство водопроводной сети в пос. Кудьма ул. Станционная от гаражного кооператива до д.72
протяженностью 0,36 км. ф110
</t>
  </si>
  <si>
    <t xml:space="preserve">Тампонирование не используемых артезианских
скважин в п.Новинки, Кудьма, д.Комарово, Сартаково
</t>
  </si>
  <si>
    <t>Сооружение водозаборных узлов (за границами населенных пунктов) состоящих из скважин, емкостей для хранения воды и станции водоподготовки (умягчения) в п.Кудьма, Новинки, д.Комарово,Ромашково, Новопавловка, Сартаково</t>
  </si>
  <si>
    <t xml:space="preserve">Реконструкция каптажей д.Кусаковка с увеличением мощностей и капитальным ремонтом водопроводных
сетей
</t>
  </si>
  <si>
    <t>20707
6039</t>
  </si>
  <si>
    <t>225
315</t>
  </si>
  <si>
    <r>
      <t xml:space="preserve">Сроки реализации
</t>
    </r>
    <r>
      <rPr>
        <b/>
        <sz val="10"/>
        <rFont val="Times New Roman"/>
        <family val="1"/>
      </rPr>
      <t>мероприятия, годы</t>
    </r>
  </si>
  <si>
    <t>2018-2018</t>
  </si>
  <si>
    <t>2016-2024</t>
  </si>
  <si>
    <t>2018-2021</t>
  </si>
  <si>
    <t>2
0,45
3,4
2,3
0,5</t>
  </si>
  <si>
    <t>160
225
50
75
63</t>
  </si>
  <si>
    <t>2019-2021</t>
  </si>
  <si>
    <t>2018-2016</t>
  </si>
  <si>
    <t>2018-2026</t>
  </si>
  <si>
    <t>2020-2026</t>
  </si>
  <si>
    <t>Реконструкция фильтра позволит улучшить качество выходной технической воды, а также сократит количество воды, требуемое для промывки фильтров</t>
  </si>
  <si>
    <t xml:space="preserve">Локальный ресурсный сметный расчет №23 "Реконструкция фильтра № 6 на участке Водоподготовки" </t>
  </si>
  <si>
    <t xml:space="preserve">Локальный ресурсный сметный расчет №24 "Реконструкция фильтра № 3 на участке Водоподготовки" </t>
  </si>
  <si>
    <t>Реконструкция позволит сократить количество аварий на 1 км/сети, обеспечит надежность работы централизованной системы  города и возможность подключения новых абонентов</t>
  </si>
  <si>
    <t>Локальный ресурсный сметный расчет №22 "Реконструкция промышленного водовода Ду 500 мм (L=60 п.м.)"</t>
  </si>
  <si>
    <t xml:space="preserve">Локальный ресурсный сметный расчет №25 "Реконструкция фильтра № 8 на участке Водоподготовки" </t>
  </si>
  <si>
    <t>Приложение 30</t>
  </si>
  <si>
    <t>Мероприятия ООО "Коммунальщик":</t>
  </si>
  <si>
    <t>Реконструкция водопроводных сетей Д 110мм, в Канавинском районе по ул. Окт.Революции от д. 5 до д.74 и от д.5 до 70</t>
  </si>
  <si>
    <t>Заключение ГЭ от 01.07.2019
Утвержденная //ИП Модернизация</t>
  </si>
  <si>
    <t>Выполнение ПИР, СМР за счет Федеральной Программы, Утвержденная //ИП Модернизация</t>
  </si>
  <si>
    <t>Строительство водовода d315 мм от водовода d500 мм в к.п. Зеленый город до водопровода 2d225 мм в районе НПЭК</t>
  </si>
  <si>
    <t>Приведение водопроводных сетей, используемых в качестве  источников наружного противопожарного в соответствие действующим пожарным требованиям</t>
  </si>
  <si>
    <t>225-500</t>
  </si>
  <si>
    <t>Строительство ВНС</t>
  </si>
  <si>
    <t>Строительство водопроводной насосной станции у дома №9А по ул.Медицинская Приокского района г.Н.Новгород</t>
  </si>
  <si>
    <t>шт</t>
  </si>
  <si>
    <t>Выполнение предписания КУГИ, 
Утвержденная //ИП Модернизация</t>
  </si>
  <si>
    <t>после 2025</t>
  </si>
  <si>
    <t>Положительное заключение экспертизы в части проектной документации в части проверки достоверности определения сметной стоимости от 27.02.2020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</si>
  <si>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17.03.2020</t>
  </si>
  <si>
    <t>Положительное заключение экспертизы в части проектной документации в части проверки достоверности определения сметной стоимости от 26.02.2020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</si>
  <si>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02.03.2020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</si>
  <si>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17.07.2020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</si>
  <si>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02.07.2020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</si>
  <si>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06.11.2020</t>
  </si>
  <si>
    <t>Положительное заключение экспертизы в части проектной документации в части проверки достоверности определения сметной стоимости от 23.10.2020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</si>
  <si>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03.03.2020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</si>
  <si>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19.02.2020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</si>
  <si>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16.01.2020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</si>
  <si>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16.03.2020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</si>
  <si>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09.07.2020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</si>
  <si>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24.07.2020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</si>
  <si>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03.08.2020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</si>
  <si>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02.09.2020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</si>
  <si>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03.09.2020</t>
  </si>
  <si>
    <t>Положительное заключение экспертизы в части проектной документации в части проверки достоверности определения сметной стоимости от 30.07.2020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</si>
  <si>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14.07.2020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</si>
  <si>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03.07.2020</t>
  </si>
  <si>
    <t>Положительное заключение экспертизы в части проектной документации в части проверки достоверности определения сметной стоимости от 25.09.2020</t>
  </si>
  <si>
    <t>Запланировано в КС</t>
  </si>
  <si>
    <r>
      <t>2021-</t>
    </r>
    <r>
      <rPr>
        <sz val="8"/>
        <rFont val="Arial"/>
        <family val="2"/>
        <charset val="204"/>
      </rPr>
      <t>2027</t>
    </r>
  </si>
  <si>
    <r>
      <t>2019-</t>
    </r>
    <r>
      <rPr>
        <sz val="8"/>
        <color theme="1"/>
        <rFont val="Arial"/>
        <family val="2"/>
        <charset val="204"/>
      </rPr>
      <t>2021</t>
    </r>
  </si>
  <si>
    <r>
      <rPr>
        <b/>
        <sz val="10"/>
        <rFont val="Times New Roman"/>
        <family val="1"/>
      </rPr>
      <t>Финанс овые потребн ости по
объекту тыс.руб.</t>
    </r>
  </si>
  <si>
    <t>Модернизация насосной станции второго подъема с установкой УФО питьевой воды на Ленинской
водопроводной станции</t>
  </si>
  <si>
    <t>водопроводная станция "Малиновая гряда" насосная станция-II подъема. Установка
частотно-регул. привода на насосы</t>
  </si>
  <si>
    <t>Модернизация ВНС Шаляпина, 24-а (инв.№ 000110262) (ВНС
Шаляпина, 24-а)</t>
  </si>
  <si>
    <t>Модернизация ВНС Березовская, 5-а (инв.№ 000110233) (ВНС
Березовская, 5-а)</t>
  </si>
  <si>
    <t>Модернизация ВНС Московское шоссе, 171(инв.№ 000110238)
(ВНС Московское шоссе, 171)</t>
  </si>
  <si>
    <t>Модернизация ВНС Нартова, 31 (инв.№
000110275) (ВНС
Нартова, 31)</t>
  </si>
  <si>
    <t>Модернизация ТНС-28 Космическая, 65 (инв.№
90540362) (ТНС-28
Космическая, 65)</t>
  </si>
  <si>
    <t>Модернизация ВНС с ИБ-4 Дьяконова, 9/1 (инв.№ 000110138) (ВНС
с ИБ-4 Дьяконова, 9/1)</t>
  </si>
  <si>
    <t>Модернизация ВНС с ИБ-11 Прыгунова, 17(инв.№ 000110135) (ВНС с ИБ-11
Прыгунова, 17)</t>
  </si>
  <si>
    <t>Перекладка кабельных линий фидер №602 и
№625 на ВНС Ленинская</t>
  </si>
  <si>
    <t>ТНС-25 пер. Моторный,
2</t>
  </si>
  <si>
    <t>ВНС в ЦТП
«Гл.Успенского» ул. Таганская 4а</t>
  </si>
  <si>
    <t>ВНС-21 ул.
Переходникова, 3а</t>
  </si>
  <si>
    <t>ТНС-15 ул.
Переходникова, 31 (21)</t>
  </si>
  <si>
    <t>ТНС-22 ул. Коломенская,
10</t>
  </si>
  <si>
    <t>ВНС ул. Профинтерна,
16б</t>
  </si>
  <si>
    <t>ВНС в ЦТП «Радио, 6-а»
ул. Радио, 6а</t>
  </si>
  <si>
    <t>ВНС в ЦТП Больница
№33 пр. Ленина, 54а</t>
  </si>
  <si>
    <t>ЦТП-2 Мещерский
бульвар, 5а</t>
  </si>
  <si>
    <t>ВНС-8 пр. Молодежный,
20а</t>
  </si>
  <si>
    <t>ТНС-14 ул. Мельникова,
8</t>
  </si>
  <si>
    <t>ТНС-29 ул. Космическая,
48</t>
  </si>
  <si>
    <t>ВНС ул. Комарова, 14а
(кот. кв. «Ржавка»)</t>
  </si>
  <si>
    <t>ВНС в ЦТП ул.
Н.Прибоя, 17а</t>
  </si>
  <si>
    <t>ВНС «Первомаевская»
ул. Баумана, 68</t>
  </si>
  <si>
    <t>ВНС в котельной ул.
Архитектурная, 2д</t>
  </si>
  <si>
    <t>ВНС ул. Зеленодольская,
56в</t>
  </si>
  <si>
    <t>ВНС ул. Артемовская,
30в</t>
  </si>
  <si>
    <t>Котельн. Окт. революция, 18 ул.
Чкалова, 37</t>
  </si>
  <si>
    <t>ВНС ул. Краснозвездная,
4</t>
  </si>
  <si>
    <t>ВНС ул. Московское
шоссе, 110 (в подвале ж/дома)</t>
  </si>
  <si>
    <t>ВНС в ЦТП ул. Заречная,
1 (в ЦТП)</t>
  </si>
  <si>
    <t>ВНС в ЦТП ул.
Народная, 48а (в ЦТП)</t>
  </si>
  <si>
    <t>ВНС ул. Березовская, 82
(в ЦТП)</t>
  </si>
  <si>
    <t>ВНС ул. Березовская,
102г</t>
  </si>
  <si>
    <t>ВНС ул. Московское
шоссе, 193а</t>
  </si>
  <si>
    <t>ВНС ул. Московское
шоссе, 205в</t>
  </si>
  <si>
    <t>ВНС ул. Московское
шоссе, 139в</t>
  </si>
  <si>
    <t>ВНС ул. Героев космоса,
10а</t>
  </si>
  <si>
    <t>ВНС ул. Замкнутая, 4а ( механическая
мастерская)</t>
  </si>
  <si>
    <t>ВНС ул. Федосеенко, 13а
(в ЦТП)</t>
  </si>
  <si>
    <t>ВНС ул. Мельникова –
Печёрская, 1б</t>
  </si>
  <si>
    <t>ВНС Высоковская ул.
Деловая, 12</t>
  </si>
  <si>
    <t>ВНС ул. Московское
шоссе, 128в</t>
  </si>
  <si>
    <t>ВНС ЦТП-44 ул.
Невзоровых, 102 (ул.Белинского.,44)</t>
  </si>
  <si>
    <t>ВНС в ЦТП ул.
Коминтерна, д.115а</t>
  </si>
  <si>
    <t>ВНС ул. 50 лет Победы,
1а</t>
  </si>
  <si>
    <t>ВНС в ЦТП Сормовское
шоссе, 9 (в ЦТП)</t>
  </si>
  <si>
    <t>ВНС (ул. Березовская,
д.111а)</t>
  </si>
  <si>
    <t>ВНС Московское шоссе,
д.84 в</t>
  </si>
  <si>
    <t>ВНС ул. Красных зорь,
4а</t>
  </si>
  <si>
    <t>ВНС Анкудиновское
шоссе, 30</t>
  </si>
  <si>
    <t>ВНС ЦТП 40м/р
В.Печеры</t>
  </si>
  <si>
    <t>ВНС ЦТП ул. Огородная,
9/10 - Радужная, 2-а</t>
  </si>
  <si>
    <t>ВНС ЦТП49 ул.
В.Печерская, 9 корп.2а</t>
  </si>
  <si>
    <t>ВНС ЦТП 43 ул.
Родионова-Деловая</t>
  </si>
  <si>
    <t>ВНС Сормовское шоссе,
д.15 в</t>
  </si>
  <si>
    <t>ВНС ул. Московское
шоссе, 262</t>
  </si>
  <si>
    <t>ВНС ул. Московское
шоссе, 266</t>
  </si>
  <si>
    <t>ВНС в котельной больница №39
Московское шоссе</t>
  </si>
  <si>
    <t>ВНС бул. Юбилейный,
30</t>
  </si>
  <si>
    <t>ВНС в ЦТП ул. Иванова,
14в</t>
  </si>
  <si>
    <t>ВНС Московское шоссе,
д.280</t>
  </si>
  <si>
    <t>ВНС Московское шоссе ,
д.282</t>
  </si>
  <si>
    <t>ВНС в ЦТП ул. Иванова,
14а</t>
  </si>
  <si>
    <t>ВНС ул. Медицинская, 9-
а</t>
  </si>
  <si>
    <t>ЦТП 30 (ул.
Космическая, д.36</t>
  </si>
  <si>
    <t>ЦТП 18 (ул. Г. Зимина,
д.24а)</t>
  </si>
  <si>
    <t>Перекладка водовода сырой воды Д=800 мм от НС-1 до площадки очистных сооружений на
Слудинской водопроводной станции</t>
  </si>
  <si>
    <t>Строительство водовода Д=300 мм для закольцовки магистральных сетей по
ул. Детская -Дружаева в Автозаводском районе</t>
  </si>
  <si>
    <t>Строительство водопровода Д-200мм в дер. Ляхово Приокского
района</t>
  </si>
  <si>
    <t>Перекладка водовода d=400мм по пр.
Молодежный</t>
  </si>
  <si>
    <t>Перекладка сетей водопровода Д=200мм по
ул. Стахановская</t>
  </si>
  <si>
    <t>Перекладка водовода
Южное шоссе d=300мм</t>
  </si>
  <si>
    <t>Перекладка водовода d=300 мм по ул.
Дьяконова-ул.Дружаева Автозаводского района</t>
  </si>
  <si>
    <t>Перекладка водоводов Д=150 мм, Д=300 мм,
Д=500 мм и Д=900 мм по ул.Минеева в Автозаводском районе</t>
  </si>
  <si>
    <t>Строительство водопроводной линии Д=150мм по улицам поселка Высоково от существующего водовода Д=400мм, идущего вдоль железной дороги у
пос.Высоково</t>
  </si>
  <si>
    <t>Перекладка водовода d=200 от Тепловой насосной станции №14 до д.27 по ул.Переходникова, по ул.Газовская до д.18/2 по
ул.Мельникова</t>
  </si>
  <si>
    <t>Перекладка водовода д- 160мм от ул. Пушкина до ул. Шорина в Советском
районе</t>
  </si>
  <si>
    <t>Перекладка водовода d=300 мм по ул. Глеба Успенского от водовода d=700 мм по ул.
Новикова-Прибоя до водовода Д 300мм. по ул. Космонавта Комарова</t>
  </si>
  <si>
    <t>Перекладка водопроводной линии Д=300мм по ул.
Невзоровых на Д=500 мм от подключения водопроводной линии Д=300 мм по ул.
Генкиной до водовода Д=500 мм по ул.
Студеной</t>
  </si>
  <si>
    <t>Перекладка водопроводной линии Д=300мм на Д=500мм по
пл.Горького</t>
  </si>
  <si>
    <t>Строительство водопроводной линии Д=150мм по улицам поселка Нагулино от проектируемой водопроводной линии
Д=200мм</t>
  </si>
  <si>
    <t>Реконструкция РУ-0,4 кВ
АБК ул. Керченская, 15</t>
  </si>
  <si>
    <t>Реконструкция ТП-11 на
м3/часодственной базе Ларина, 20</t>
  </si>
  <si>
    <t>Установка воздушных клапанов ф100 мм В
Нагорной части г.Н.Н.</t>
  </si>
  <si>
    <t>Установка воздушных
клапанов ф100 мм В Заречной части г.Н.Н.</t>
  </si>
  <si>
    <t>Строительство водопроводных сетей в пос. Высоково д=150 -
200</t>
  </si>
  <si>
    <t>Строительство водопроводных сетей в
пос. Дубравный д=150</t>
  </si>
  <si>
    <t>Строительство
водопроводных сетей в пос. Торфосклад д=150</t>
  </si>
  <si>
    <t>Строительство водопроводных сетей в пос. Березовая пойма
д=150</t>
  </si>
  <si>
    <t>Строительство водопроводных сетей в пос. Новая стройка (3-я
очередь строительства) д=150</t>
  </si>
  <si>
    <t>Строительство водопроводных сетей в
пос. Орловские дворики д=150</t>
  </si>
  <si>
    <t>Строительство
водопроводных сетей в пос. Тепличный д=200</t>
  </si>
  <si>
    <t>Строительство
водопроводных сетей в пос. Стригино д=300</t>
  </si>
  <si>
    <t>Строительство водопроводных сетей в
пос. Гнилицы д=300</t>
  </si>
  <si>
    <t>Строительство водопроводных сетей в
пос. Нагулино д=250</t>
  </si>
  <si>
    <t>Строительство водопроводных сетей в
дер. Подновье д=150</t>
  </si>
  <si>
    <t>Строительство водопроводных сетей в пос. Березовый Клин (к.п. Зеленый город) и
санация водовода Д=600- 500мм д=200</t>
  </si>
  <si>
    <t>Строительство водопроводных сетей в пос. Березовый Клин (к.п. Зеленый город) и
санация водовода Д=600- 500мм д=500</t>
  </si>
  <si>
    <t>Строительство водопроводных сетей в дер. Кузнечиха (Слободка и Кукурузный
пос.) - 3 очередь д=100</t>
  </si>
  <si>
    <t>Строительство водопроводных сетей в дер. Новопокровское
д=2х225</t>
  </si>
  <si>
    <t>Перекладка водопроводных сетей в дер. Бешенцево и переключение на Анкудиновский водовод
д=150</t>
  </si>
  <si>
    <t>Перекладка водопроводных сетей в дер. Мордвинцево и дер.
Б. Константиново д=150</t>
  </si>
  <si>
    <t>Перекладка
водопроводных сетей в пос. Луч д=100</t>
  </si>
  <si>
    <t>Строительство водопроводных сетей в
пос. Парковый д=100</t>
  </si>
  <si>
    <t>Строительство водовода по ул. Лысогорской
д=400</t>
  </si>
  <si>
    <t>Санация водовода Д=500 по ул.Ильинской от ул.Горького до ул.Маслякова и строительство водовода Д=300 по ул. Ильинской от ул.Маслякова до ул. Сергиевской с переключением всех существующих ввод во вновь построенную
линию д=500</t>
  </si>
  <si>
    <t>Санация водовода Д=500 по ул.Ильинской от ул.Горького до ул.Маслякова и строительство водовода Д=300 по ул. Ильинской от ул.Маслякова до ул. Сергиевской с переключением всех существующих ввод во
вновь построенную линию д=100 - 200</t>
  </si>
  <si>
    <t>Строительство водовода по ул. Б.Печерская от ул.
Тургенева до пл. Сенная д=300</t>
  </si>
  <si>
    <t>Строительство водовода сырой воды от водопроводной станции I подъема до насосной станции дополнит. подъема на водопроводной станции
"Малиновая гряда" д=2х1000</t>
  </si>
  <si>
    <t>Водовод от в/с
«Малиновая гряда» до водовода Д=800мм по ул.Шнитникова
(Автозаводская в/с)</t>
  </si>
  <si>
    <t>Перекладка Д=200мм по ул.Славянской от Д=300мм по Тверской до Д=200мм по ул.Славянской, идущей на школу (закольцовка)
д=200</t>
  </si>
  <si>
    <t>Перекладка водопроводной линии от водопроводной линии Д=300мм по ул.
Богородского до водопроводной линии
Д=300мм по ул. Ивлиева д=300</t>
  </si>
  <si>
    <t>Восстановление недействующего водовода вдоль Караваихинского оврага от водовода Д=800 мм ул. Терешковой до водовода Д=1200по пр.Гагарина в районе 40
лет Октября д=500</t>
  </si>
  <si>
    <t>Перекладка водопроводной линии по ул. Ошарской- Ломоносова от ул.Невзоровых до
ул.Генкиной д=300</t>
  </si>
  <si>
    <t>Перекладка в/л Д=700, 1000мм по пр.Ленина, попадающие в зону
строительства д=700</t>
  </si>
  <si>
    <t>Перекладка в/л Д=700, 1000мм по пр.Ленина,
попадающие в зону строительства д=1000</t>
  </si>
  <si>
    <t>Строительство водовода от Д=800мм по ул.Июльских дней до Д=300-500мм в районе
института ГЖД пл.Комсомольская д=500</t>
  </si>
  <si>
    <t>Реконструкция водовода от ул.Удмуртская до насосной станции в Ленинском районе
д=1020</t>
  </si>
  <si>
    <t>Закольцовка тупикового водовода Д=500мм по Московское шоссе на выезде из города в
сторону г.Москва д=500</t>
  </si>
  <si>
    <t>Перекладка водопроводной линии по ул. Чонгарской от Д=300мм по ул.
Июльских дней до Д=300мм по ул.
Октябрьской революции д=300</t>
  </si>
  <si>
    <t>Реконструкция- строительство водовода от Ново-Сормовской водопроводной станции до водовода Д=1000 по ул. Красноуральская
д=1400-1000</t>
  </si>
  <si>
    <t>Перекладка водопроводной линии по
ул.Фильченкова д=300</t>
  </si>
  <si>
    <t>Перекладка водопроводной линии по ул.Приокская от водовода Д=800мм по ул.Коммунистическая до водопроводной линии Д=300мм по ул.Фильченкова.
(закольцовка) д=300</t>
  </si>
  <si>
    <t>Строительство водопроводной линии от Д=300мм по ул.Вокзальная до водопроводной линии Д=300мм в районе д.23 по ул.Луначарского
(закольцовка) д=300</t>
  </si>
  <si>
    <t>Перекладка водовода по ул.Луначарского в районе д.8,10. (недостроенная при строительстве
Автодорожных подходов) д=500</t>
  </si>
  <si>
    <t>Перекладка Д=300мм по ул.Чкалова на Д=500мм от Д=500мм по ул.Даля до ж/дорожного переезда
у здания суда. д=500</t>
  </si>
  <si>
    <t>Строительство в.л. Д=300мм вдоль ж/д путей от Д=500мм по ул.Чкалова до Д=500мм
по ул.Литвинова д=300</t>
  </si>
  <si>
    <t>Восстановление недействующего водовода Д=700мм по ул. Корейская- Анкудиновское ш. от водовода Д=800 мм по ул. Терешковой до Анкудиновского водовода Д=1200 мм (дублер Д=1200 мм по
пр. Гагарина) д=700</t>
  </si>
  <si>
    <t>Проектирование и строительство перемычки Д=600 мм от водовода Д=800 мм по ул. Переходникова до водовода Д=600 мм по ул. Детская (с целью обеспечения большей пропускной способности в Автозаводский р-он)
д=600</t>
  </si>
  <si>
    <t>Строительство водовода от Д=1000 по ул.Удмуртская до Д=1000 по ул.Пермякова
д=900</t>
  </si>
  <si>
    <t>Проектирование и строительство водовода в
планируемую застройку пос. Новинки д=700</t>
  </si>
  <si>
    <t>Строительство
водопроводных сетей на Аэропорт д=2х315</t>
  </si>
  <si>
    <t>Строительство водовода к стадиону в квартале ул. Бетанкура, ул.
Должанская, ул. Cамаркандская д=500</t>
  </si>
  <si>
    <t>Водопровод 500мм от б-р Мещерский д.1 до АЗС напротив дома Бетанкура
22</t>
  </si>
  <si>
    <t>Водовод 1000мм в районе автомобильной развязки при пересечении ул. Акимова
и ул. Пролетарской</t>
  </si>
  <si>
    <t>Водовод 1000мм в районе дома ул.
Акимова, д.23</t>
  </si>
  <si>
    <t>Водопровод 500мм от ул. Бетанкура до ЦТП
Бетанкура 20а</t>
  </si>
  <si>
    <t>Участок водопроводной линии от ул.Вали Котика, д.1 до ул.Кутузова, д.9
д=100</t>
  </si>
  <si>
    <t>Участок водопроводной линии по ул.Пахомова,
от д.5 до д.4а д=150</t>
  </si>
  <si>
    <t>Участок водопроводной линии от пр. Ильича, д.56
до ул.Карьерная, 1 д=150</t>
  </si>
  <si>
    <t>Участок водопроводной линии от пр. Ленина, д.87а до пр. Ленина, д.91
д=150</t>
  </si>
  <si>
    <t>Участок водопроводной линии от ул.Энтузиастов,
д.12 до ул.Радио, 2/2 д=150</t>
  </si>
  <si>
    <t>Участок водопроводной линии от ул.Вокзальная, д.18/25 до ул.Коммунистическая,
д.26/14 д=150</t>
  </si>
  <si>
    <t>Участок водопроводной линии от ул. Адмирала Нахимова, д.18 до ул.
Голубева, д.10 д=150</t>
  </si>
  <si>
    <t>Участок водопроводной линии от ул.Весенняя, д.17в (КНС) до ул.
Чонгарская, д.43 д=150</t>
  </si>
  <si>
    <t>Участок водопроводной линии по ул.
Октябрьской революции от д.61а до д.78 д=150</t>
  </si>
  <si>
    <t>Участок водопроводной линии от ул.Минеева, д.1 до ул.Афанасьева, д.45
д=200</t>
  </si>
  <si>
    <t>Участок водопроводной линии по ул. Героя
Смирнова, 65 д=200</t>
  </si>
  <si>
    <t>Участок водопроводной линии от ул.Красных Партизан, д.8а до пр.Ильича, д.47 д=200
150</t>
  </si>
  <si>
    <t>Участок водопроводной линии от ул.Снежная, д.25а до ул.Радио, д.2
д=200</t>
  </si>
  <si>
    <t>Участок водопроводной линии от ул.Пешкова, д.28 до ул.Даля, д.12
д=200</t>
  </si>
  <si>
    <t>Участок водопроводной линии от ул.Вольская,
д.11 до ул.Витебская, д.46 д=200</t>
  </si>
  <si>
    <t>Участок водопроводной
линии по пр.Ленина в районе д.1 д=300</t>
  </si>
  <si>
    <t>Участок водопроводной линии от ул.Бестужева,
д.22 до ул.Красный Перекоп, д.21 д=100</t>
  </si>
  <si>
    <t>Участок водопроводной линии по пр.Ильича от
д.1 до д.4а д=300</t>
  </si>
  <si>
    <t>Участок водопроводной линии по ул.Дьякононва
от д.4а до д.9 д=300</t>
  </si>
  <si>
    <t>Участок водопроводной линии по ул. Успенского
от д.10 до д.17 д=300</t>
  </si>
  <si>
    <t>Участок водопроводной линии от бульвара Заречный, д.16 до
ул.Баумана, д.9 д=300</t>
  </si>
  <si>
    <t>Участок водопроводной линии по
ул.Даргомыжского, д.14 д=300</t>
  </si>
  <si>
    <t>Участок водопроводной линии по ул.Березовская
от д.111 до д.114 д=300</t>
  </si>
  <si>
    <t>Участок водопроводной линии от ул.Даргомыжского, д.11в
до ул. Трамвайная, д.81 д=300</t>
  </si>
  <si>
    <t>Участок водопродной линии по ул.Московское
шоссе от д.225 до 229 д=400</t>
  </si>
  <si>
    <t>Участок водопроводной линии от ул.Федосеенко, д.34 до ул.Травяная, д.6а
д=400</t>
  </si>
  <si>
    <t>Участок водопроводной линии от ул.Чонгарская, д.32 до ул.Климовская,д.53
д=500-400</t>
  </si>
  <si>
    <t>Участок водопроводной линии от ул. Пинская,
д.14 до ул.Новикова Прибоя, д.22в д=500</t>
  </si>
  <si>
    <t>Участок водопроводной линии от ул.Даргомыжского, д.15б до пер.Мотальный, д.10
д=500</t>
  </si>
  <si>
    <t>Участок водопроводной линии по ул.Лесная, д.1
д=700</t>
  </si>
  <si>
    <t>Участок водопроводной линии от ул.
Зеленхозовская, д.1 до
ул. Матюшенко, д.12 д=800</t>
  </si>
  <si>
    <t>Московское ш.,17а-31 (ВК-2-04-1-4-27 - ВК-2-
04-2-4-430) Д500</t>
  </si>
  <si>
    <t>Дьяконова,44 (ВК-3-03-4-
6-27 - ЗАГ03-5-600034) Д700</t>
  </si>
  <si>
    <t>ул. Зеленхозовская (ВК- 4-03-10-11-23 - ВК-4-03-
11-11-155) Д800</t>
  </si>
  <si>
    <t>Батумская ул 9б - Батумская ул 25(ВК-5- 03- 5- 1-55 - ВК-5-02- 4-
0-308) Д500</t>
  </si>
  <si>
    <t>Батумская ул 25 - Батумская ул 25(ВК-5- 02- 4- 0-308 - ВК-5-02- 4-
0-144) Д500</t>
  </si>
  <si>
    <t>Ветеринарная ул 5 - Артельная ул 15(ВК-6- 02- 1- 0-8 - ВК-6-02- 1- 0-
9) Д500</t>
  </si>
  <si>
    <t>Ошарская ул 95 - Салганская ул 95(ВК-6- 01- 0- 2-545 - ВК-6-02- 1-
2-17) Д500</t>
  </si>
  <si>
    <t>Верхне-Печерская ул 7 - Верхне-Печерская ул 7(ПГ-6-02- 2- 5-10 - ВК-
6-02- 2- 5-2) Д500</t>
  </si>
  <si>
    <t>Маршала Голованова ул 37а - Маршала Голованова ул 37а(ВК-5- 03- 8- 2-12 - ВК-5-03- 8-
2-274) Д500</t>
  </si>
  <si>
    <t>Пушкина ул 27 - (ВК-6- 02- 1- 0-81 - ВК-6-02- 1-
0-82) Д600</t>
  </si>
  <si>
    <t>Юбилейная ул 16 - Бекетова ул 21(ВК-6-02- 2- 1-рег - ВК-6-02- 2- 1-
97) Д800</t>
  </si>
  <si>
    <t>пос. Новая стройка (3-я
очередь строительства)</t>
  </si>
  <si>
    <t>в застройке по
пр.Кораблестроителей</t>
  </si>
  <si>
    <t>в застройке "Бурнаковская низина" в границах ул.Коминтерна, ул.Левинка,
ш.Бурнаковское</t>
  </si>
  <si>
    <t>в застройке Красноуральская- пр.Ильича-Красных
партизан-Спутника</t>
  </si>
  <si>
    <t>в застройке Шуваловская
промзона</t>
  </si>
  <si>
    <t>в квартале "Старое
Канавино"</t>
  </si>
  <si>
    <t>в застройке по
ул.Коломенская</t>
  </si>
  <si>
    <t>в застройке ул.Малоэтажная и
Шнитникова</t>
  </si>
  <si>
    <t>Участок застройки,
прилегающий к пос.Новинки</t>
  </si>
  <si>
    <t>в застройке пр.Гагарина
(С/х академия)</t>
  </si>
  <si>
    <t>в застройке
ул.Пятигорская- Батумская-Столетова</t>
  </si>
  <si>
    <t>в застройке ул.Г.Елисеева- Батумская-Столетова-Б-
Бруевича</t>
  </si>
  <si>
    <t>в застройке
ул.Батумская-г.Елисеева</t>
  </si>
  <si>
    <t>в застройке Цветочная(Анкудин.Ш.- Цветочная-«Щёлковский хутор»-дублёр
пр.Гагарина</t>
  </si>
  <si>
    <t>в застройке пр.Гагарина-
Краснозвёздная</t>
  </si>
  <si>
    <t>в квартале ул.Пушкина-
Косогорная</t>
  </si>
  <si>
    <t>в застройке по ул.Серафимовича-
Цветочная</t>
  </si>
  <si>
    <t>в застройке ул.2-я
Оранжерейная</t>
  </si>
  <si>
    <t>в застройке ул.Ошарская-
Республиканская</t>
  </si>
  <si>
    <t>в застройке ул.Тверская-
Генкиной-Ашхабадская- Белинского</t>
  </si>
  <si>
    <t>в застройке
ул.Белинского-Тверская- Невзоровых-Студёная</t>
  </si>
  <si>
    <t>в застройке Шевченко-3-
я Ямская-Большие Овраги</t>
  </si>
  <si>
    <t>в застройке ул.М.Ямская-
М-Горького-Ильинская</t>
  </si>
  <si>
    <t>в застройке ул.М.
Горького-Ильинская- Новая</t>
  </si>
  <si>
    <t>в застройке
ул.М.Горького- Ильинская</t>
  </si>
  <si>
    <t>в застройке ул.М.Ямская-
Маслякова-Ильинская</t>
  </si>
  <si>
    <t>в застройке ул.Белинского-
Славянская-Ашхабадская</t>
  </si>
  <si>
    <t>в застройке
ул.Октябрьская</t>
  </si>
  <si>
    <t>в застройке
пер.Плотничный</t>
  </si>
  <si>
    <t>в застройке
ул.Ильинская- А.Харитонова</t>
  </si>
  <si>
    <t>в застройке
ул.Нижегородская- Гоголя-Заломова</t>
  </si>
  <si>
    <t>в застройке ул.Ульянова
32,36,38</t>
  </si>
  <si>
    <t>в застройке ул.Семашко (В часть квартала Ульянова-Семашко- Ковалихинская-
Нестерова)</t>
  </si>
  <si>
    <t>в застройке ул.Большая Печёрская-Казанская
наб.</t>
  </si>
  <si>
    <t>в застройке ул.Сеченова-
Тургенева</t>
  </si>
  <si>
    <t>в застройке ул.Родионова
обувная фабрика</t>
  </si>
  <si>
    <t>в застройке
ул.К.Касьянова-р.Кова</t>
  </si>
  <si>
    <t>ул.Большая Печёрская- М.Горького-Белинского-
Ковалихинская-Фрунзе</t>
  </si>
  <si>
    <t>Строительство водопровода от водовода Д=400мм по ул.Красных Зорь до водопровода Д=300мм по
ул.Линдовская</t>
  </si>
  <si>
    <t>Восстановление закольцовки от водопроводной линии Д=160мм в районе д.9 по ул.Сазанова до водопроводной линии Д=160мм в районе д.13
по ул.Сазанова</t>
  </si>
  <si>
    <t>Строительство
водопроводных сетей в д.Кузьминки Д=225</t>
  </si>
  <si>
    <t>Строительство
водопроводных сетей в д.Кузьминки Д=160</t>
  </si>
  <si>
    <t>Строительство
водопроводных сетей в д.Кузьминки Д=110</t>
  </si>
  <si>
    <t>Перекладка водопровода от водовода Д=500мм по ул.Г.Попова до водовода Д=500мм по
ул.Матросская</t>
  </si>
  <si>
    <t>Перекладка водопровода
по Московскому шоссе от д.233 до д.312</t>
  </si>
  <si>
    <t>Перекладка водовода Д=500мм от водовода Д=500мм Московского шоссе 235 до водовода Д=500мм
ул.Мечникова,64</t>
  </si>
  <si>
    <t>Санация водовода Д=600мм по пер.Светлогорский в районе д.2 по пер.Светлогорскому в сторону дома 27 по
ул.Пушкина</t>
  </si>
  <si>
    <t>Восстановление водовода Д=400мм от водовода Д=800мм по ул.Ванеева, 205 до водовода Д=400мм по ул.Ванеева,
110б</t>
  </si>
  <si>
    <t>Перекладка водопровода Д=225мм по ул.Ярославская от водовода Д=500мм по
ул.Гоголя</t>
  </si>
  <si>
    <t>Восстановление водовода Д=800мм от приборов учета ОАО «НВ» на территории водопроводной станции ООО «Заводские сети» до водовода Д=800мм по
ул.Шнитникова</t>
  </si>
  <si>
    <t>Строительство в/линии по дер.Новая от существующих сетей
водопровода</t>
  </si>
  <si>
    <t>Строительство в/линии по ул.Овражная от водопровода Д=150мм в районе д.7 по ул.Овражная до водовода
Д=500мм по ул.Усиевича</t>
  </si>
  <si>
    <t>Перекладка в/линии от водовода Д=500мм в районе д.1 по
ул.Родионова.</t>
  </si>
  <si>
    <t>Строительство в/линии
по Приволжской слободе</t>
  </si>
  <si>
    <t>Строительство в/линии в пос.Копосово от в/линии Д=300мм по ул.Новые
Пески</t>
  </si>
  <si>
    <t>Строительство в/линии по ул.Кунгурской от в/линии Д=150мм в районе д.3 по
ул.Волховской</t>
  </si>
  <si>
    <t>Строительство в/ линии в пос.Комсомольский от водовода Д=600мм по
ул.Алебастровая,38</t>
  </si>
  <si>
    <t>Строительство в/ линии в по ул.Грубе от водопровода Д=300мм в
районе д.6 по ул.Грубе</t>
  </si>
  <si>
    <t>Строительство закольцовки по ул.Кисловодская от в/линии Д=100мм по ул.Кисловодская,10 до в/линии Д=150мм по
ул.Кисловодская,20</t>
  </si>
  <si>
    <t>Строительство в/линии Д=150мм по ул.Рижская
от в/линии Д=200мм по ул.Болотникова</t>
  </si>
  <si>
    <t>Реконструкция озонаторной станции ВС Автозаводская (ООО Зав.
Сети)</t>
  </si>
  <si>
    <t>Монтаж сооружений для повторного использования промышленных сточных вод с Автозаводской
водопроводной станции (ООО Зав. Сети)</t>
  </si>
  <si>
    <t>Система частотного регулирования насосных агрегатов НС II подъема
№ 2 ABC (ООО Зав.
Сети)</t>
  </si>
  <si>
    <t>Приобретение оборудования и приборов для хим. бак.
Лаборатории (ООО Зав. Сети)</t>
  </si>
  <si>
    <t>Замена насосного
оборудования (ООО Зав. Сети)</t>
  </si>
  <si>
    <t>Установка приборов учета на участке "Промводопровод" (ООО
Зав. Сети)</t>
  </si>
  <si>
    <t>Замена насосного оборудования технической воды (ООО
Зав. Сети)</t>
  </si>
  <si>
    <t>Проектирование и строительство закольцовки Д=800мм от Анкудиновского
водовода Д=1400 до</t>
  </si>
  <si>
    <t>Реконструкция фильтра №6 на участке Водоподготовки станции «Промводопровод»</t>
  </si>
  <si>
    <t>Реконструкция фильтра №3 на участке Водоподготовки станции «Промводопровод»</t>
  </si>
  <si>
    <t xml:space="preserve">Реконструкция промышленного водовода Ду 500 мм (L= 60м) по ул. Монастырка, на эстакаде  </t>
  </si>
  <si>
    <t>Реконструкция фильтра №8 на участке Водоподготовки станции «Промводопровод»</t>
  </si>
  <si>
    <t>п.32Строительство автодорожных подходов к совмещенному мосту через р. Ока в г.Нижний Новгород.1,2,3 и 5 пусковые комплексы. Вынос сетей водопровода из зоны строительства по ул.Барминская . Бесперебойное водоснабжение жителей водой на время строительства 17350РД Локальные сметные расчеты №02- 01-01  Пусковой комплекс 5 ОАО
"Институт Гипростроймост" 2010
г.</t>
  </si>
  <si>
    <r>
      <rPr>
        <b/>
        <sz val="14"/>
        <rFont val="Times New Roman"/>
        <family val="1"/>
      </rPr>
      <t xml:space="preserve">Таблица 2 </t>
    </r>
    <r>
      <rPr>
        <sz val="14"/>
        <rFont val="Times New Roman"/>
        <family val="1"/>
      </rPr>
      <t xml:space="preserve">Финансовые потребности с разбивкой по годам.                                                             </t>
    </r>
  </si>
  <si>
    <t xml:space="preserve">  2. Мероприятия в сфере технического водоснабжения</t>
  </si>
  <si>
    <t xml:space="preserve">  1. Мероприятия в сфере холодного водоснабжения</t>
  </si>
  <si>
    <t xml:space="preserve">Реконструкция промышленного водовода Ду 500 мм (L= 60п.м) по ул. Монастырка, на эстакаде  </t>
  </si>
  <si>
    <t>Мероприятия в сфере водоснабжения административно-территориального образования Новинский сельсовет</t>
  </si>
  <si>
    <t>2. Мероприятия в сфере технического водоснабжения</t>
  </si>
  <si>
    <t>1. Мероприятия в сфере холодного водоснабжения</t>
  </si>
  <si>
    <t>Строительство автономного источника теплоснабжения на Ново-Сормовской водопроводной станции</t>
  </si>
  <si>
    <t>2023-2025</t>
  </si>
  <si>
    <t>Планируется к реализации за счет средств Фонда содействия реформированию ЖКХ.</t>
  </si>
  <si>
    <t>ВНС Анкудиновское шоссе, 26</t>
  </si>
  <si>
    <t>Строительство подводящего трубопровода ГВС к Многоквартирному дому №2 (по генплану), ул. Героя Васильева, 33 земельный участок №2</t>
  </si>
  <si>
    <t>Подключение (технологическое присоединение) к централизованной системе горячего водоснабжения Многоквартирного дома №2 (по генплану), ул. Героя Васильева, 33 земельный участок №2 (заявитель МКУ "Главное управление по капитальному строительству г.Н.Новгорода")</t>
  </si>
  <si>
    <t>Строительство подводящего трубопровода ГВС к Многоквартирного дома №1 (по генплану), ул. Героя Васильева,31, земельный участок №1</t>
  </si>
  <si>
    <t>Подключение (технологическое присоединение) к централизованной системе горячего водоснабжения Многоквартирного дома №1 (по генплану), ул. Героя Васильева,31, земельный участок №1 (заявитель МКУ "Главное управление по капитальному строительству г.Н.Новгорода")</t>
  </si>
  <si>
    <t>Строительство подводящего трубопровода ГВС к объекту - Строительство ДОУ по ул.Янки Купалы, д. 29 в Автозаводском районе города Нижнего Новгорода</t>
  </si>
  <si>
    <t>Подключение (технологическое присоединение) к централизованной системе горячего водоснабжения объекта - Строительство ДОУ по ул.Янки Купалы, д. 29 в Автозаводском районе города Нижнего Новгорода (заявитель МКУ "Главное управление по капитальному строительству г.Н.Новгорода")</t>
  </si>
  <si>
    <t>Строительство подводящего трубопровода ГВС к объекту - Строительство здания учебного корпуса к МБОУ "Школа №126 с углубленным изучением английского языка" Автозаводского района г. Нижнего Новгорода</t>
  </si>
  <si>
    <t>Подключение (технологическое присоединение) к централизованной системе горячего водоснабжения объекта -Строительство здания учебного корпуса к МБОУ "Школа №126 с углубленным изучением английского языка" Автозаводского района г. Нижнего Новгорода (заявитель МБОУ "Школа №126 с углубленным изучением английского языка")</t>
  </si>
  <si>
    <t>Строительство подводящего трубопровода ГВС к Многоквартирному жилому дому, ул. Сергея Тюленина, 20а</t>
  </si>
  <si>
    <t>Подключение (технологическое присоединение) к централизованной системе горячего водоснабжения Многоквартирного жилого дома, ул. Сергея Тюленина, 20а (заявитель ООО "СЗ "Центр Плюс")</t>
  </si>
  <si>
    <t>Реконструкция трасс ООО "Теплосети", подлежащих замене в связи с исчерпанием эксплуатационного ресурса</t>
  </si>
  <si>
    <t>Реконструкция трассы ГВС от тепловой камеры у жилого дома ул.Космическая, 48 до жилого дома и по подвалу ул.Космическая,48 (ТСЖ №320); трассы ГВС от врезки в подвале жилого дома ул.Космическая, 48 до жилого дома и по подвалу ул.Космическая, 46 (ТСЖ №325)</t>
  </si>
  <si>
    <t>Реконструкция трассы 43 квартала от ж.д. пр.Молодежный, 70 до ж.д. пр.Ильича, 59</t>
  </si>
  <si>
    <t>Реконструкция трассы от ж.д. ул.Веденяпина, 16 до ж.д. ул. Автомеханическая, 11А</t>
  </si>
  <si>
    <t>Реконструкция трассы 2-я Юго-Западная (от ТК 2ю.67 до 2ю.70, от Веденяпина, 1А до Веденяпина, 2А)</t>
  </si>
  <si>
    <t>Реконструкция трассы ГВС на ТНС-26 от ТК 1С.88 ул.Краснодонцев, 3 до ТК 1С.119 бул.Коноваленко, 2</t>
  </si>
  <si>
    <t>Реконструкция трассы от д.13А ул.Сов.Армии до н.о.у ТНС-1</t>
  </si>
  <si>
    <t>Реконструкция трассы от ж.д. ул.6 микрорайон 17А до ж.д. ул.6 микрорайон 23</t>
  </si>
  <si>
    <t>Реконструкция трассы от ж.д. 1  ул. Прыгунова 1 до ж.д. 2 ул. Прыгунова</t>
  </si>
  <si>
    <t xml:space="preserve">Реконструкция трассы от ж.д. 18 ул.Гайдара до ж.д. 60 ул.Космическая </t>
  </si>
  <si>
    <t>Реконструкция трассы от ж.д. 20 ул. Янки Купалы до ж.д. 62 ул.  Лескова</t>
  </si>
  <si>
    <t>Реконструкция трассы от ТК у ж.д.19 на ул.Политбойцов до ТК у ж.д. 4 ул. Политбойцов</t>
  </si>
  <si>
    <t>Реконструкция трассы вдоль стадиона "Северный" от д. 31 ул. Дьяконова до опуска трассы</t>
  </si>
  <si>
    <t>Реконструкция трассы от ТК у д.№12 по пр.Молодежный до д.№26А по пр.Молодежный</t>
  </si>
  <si>
    <t>Реконструкция трассы от ж.д. 7 пр. Ильича до ж.д. 11 пр. Ильича</t>
  </si>
  <si>
    <t>Реконструкция трассы от ж.д. 11 ул.Краснодонцев до ж.д. 13 ул.Краснодонцев</t>
  </si>
  <si>
    <t xml:space="preserve">Реконструкция трассы от ТК 1Л.105 (пр.Ленина, 57/1)-ТК 1Л.110 (пр.Ленина, 56) </t>
  </si>
  <si>
    <t>Реконструкция трассы по пр. Молодежный, от д. 18А до д. 24А</t>
  </si>
  <si>
    <t>Реконструкция трассы по ул. 6-й микрорайон, 21-23</t>
  </si>
  <si>
    <t>Реконструкция трассы по ул. Матросская, 79-51</t>
  </si>
  <si>
    <t>Реконструкция трассы по бул. Заречный, 9</t>
  </si>
  <si>
    <t>Реконструкция трассы по бул. Заречный, 3</t>
  </si>
  <si>
    <t>Реконструкция трассы от д. 1 пер. Бакинский до д. 7А ул. Спутника</t>
  </si>
  <si>
    <t>Реконструкция трассы по ул. Коломенская, 10-12</t>
  </si>
  <si>
    <t>Реконструкция трассы по бул. Заречный, 1- 1А</t>
  </si>
  <si>
    <t>Реконструкция трассы по пр. Ленина, 71</t>
  </si>
  <si>
    <t>Реконструкция трассы 1-й Соцгородской трассы по пр. Молодежный, 2 - 12</t>
  </si>
  <si>
    <t>Реконструкция трассы "Комсомольская" (переход дороги пр. Ленина)</t>
  </si>
  <si>
    <t>Реконструкция трассы трассы от д.42 ул.Космическая до д.19А ул.Мончегорская</t>
  </si>
  <si>
    <t>Реконструкция трассы по ул. Дьяконова,  9 - 11</t>
  </si>
  <si>
    <t>Реконструкция трассы по ул. Прыгунова, 7 - 10</t>
  </si>
  <si>
    <t>Реконструкция трассы от д. 50 ул. Южное шоссе до д. 22 ул. Веденяпина</t>
  </si>
  <si>
    <t>Реконструкция трассы от УТ у д. 2/2 ул. Радио до д/с № 436 пр. Ленина, 43/6</t>
  </si>
  <si>
    <t>Реконструкция трассы по ул. Дьяконова, 14-18</t>
  </si>
  <si>
    <t>Реконструкция трассы от ТК 3с.33 до ТК 3с.34 по ул. Раевского 15</t>
  </si>
  <si>
    <t>Реконструкция трассы по ул. Сазанова, д. 11- 13</t>
  </si>
  <si>
    <t xml:space="preserve">Реконструкция трассы по ул. Веденяпина, 8 - 9 </t>
  </si>
  <si>
    <t>Реконструкция 1-й Соцгородской трассы от д. 1 пр. Кирова до д. 17 пр. Октября</t>
  </si>
  <si>
    <t>Реконструкция 2-й Соцгородской трассы по ул. Поющева, 19-27</t>
  </si>
  <si>
    <t>Реконструкция трассы "Котельная Северная"  от границ забора до ул. Лесная</t>
  </si>
  <si>
    <t>Реконструкция 2-й Юго-Западной трассы по ул. Южное шоссе, 28/1 - 21А</t>
  </si>
  <si>
    <t>Реконструкция 2-й Юго-Западной трассы от ул. Южное шоссе, 28/1 до ул. Ст.производственников, 15</t>
  </si>
  <si>
    <t>Реконструкция трассы ГВС к д/с № 54,55</t>
  </si>
  <si>
    <t>Реконструкция трассы по ул. Веденяпина, 27-32</t>
  </si>
  <si>
    <t xml:space="preserve">Реконструкция трассы по ул. Южное шоссе, д. 19 - 19А </t>
  </si>
  <si>
    <t xml:space="preserve">Реконструкция трассы к д. 1А-1Б по ул. Веденяпина </t>
  </si>
  <si>
    <t>Реконструкция трассы по пр. Ильича, 10 - 22</t>
  </si>
  <si>
    <t>Реконструкция трассы по ул. Южное шоссе, 22 - 28/1</t>
  </si>
  <si>
    <t>Реконструкция трассы от д. 5 пер. Райниса до д/с № 42 по пер. Райниса, 6</t>
  </si>
  <si>
    <t>Реконструкция трассы по пр. Ленина, 28Г</t>
  </si>
  <si>
    <t>Реконструкция трассы по ул. Политбойцов, 10 - 12</t>
  </si>
  <si>
    <t>Реконструкция трассы от д. 27 ул. Дворовая до ТК 3с.28</t>
  </si>
  <si>
    <t xml:space="preserve">Реконструкция трассы по ул. Комсомольская, д. 19 - 17 </t>
  </si>
  <si>
    <t>Реконструкция трассы по пр. Кирова, д. 29 - 10</t>
  </si>
  <si>
    <t>Реконструкция трассы по ул. Ю.Фучика, 29 - 50</t>
  </si>
  <si>
    <t>Реконструкция трассы ул. Южное шоссе, 4 - 4Б</t>
  </si>
  <si>
    <t>Реконструкция трассы по ул. Прыгунова, 12 - 16</t>
  </si>
  <si>
    <t>Реконструкция трассы от д. 50 пр. Бусыгина до ТК кс.20</t>
  </si>
  <si>
    <t>Реконструкция трассы по ул. Бурденко, 25</t>
  </si>
  <si>
    <t>Реконструкция трассы по пр. Бусыгина, д. 20- 20А</t>
  </si>
  <si>
    <t>Реконструкция 2-й Соцгородской трассы от д. 24 до д. 26 по пр. Октября</t>
  </si>
  <si>
    <t>Реконструкция трассы от ТНС-1 на д. 23 по ул. Краснодонцев</t>
  </si>
  <si>
    <t>Реконструкция трассы от ТК 1с.107 до д. 15 ул.Краснодонцев</t>
  </si>
  <si>
    <t>Реконструкция трассы от д. 17 ул. Челюскинцев до ТНС-17</t>
  </si>
  <si>
    <t>Реконструкция 1-й Соцгородской трассы от д. 9 пр. Октября до д. 1 пр. Кирова</t>
  </si>
  <si>
    <t>Реконструкция трассы от д. 39 ул. Комсомольская до д. 20 ул.Кр.партизан и д. 55 ул.Комсомольская</t>
  </si>
  <si>
    <t>Реконструкция трассы от д. 47-49 ул. Смирнова до д. 4 ул. Прыгунова</t>
  </si>
  <si>
    <t>Реконструкция трассы по ул. Гайдара, 26</t>
  </si>
  <si>
    <t>Реконструкция трассы 1-й Соцгородской трассы по пр. Октября, д. 20 - 22</t>
  </si>
  <si>
    <t>Реконструкция 1-й Соцгородской трассы по пр. Молодежный от ТК 1с.42 до ТК 1с.43</t>
  </si>
  <si>
    <t>Реконструкция трассы от ул. Дьяконова, 2 к.8 до ул. Дьяконова, 2В к.1</t>
  </si>
  <si>
    <t>Реконструкция 3-й Юго-Западной трассы от ул. Булавинова, 5 до ул. Тяблинская, 4</t>
  </si>
  <si>
    <t>Реконструкция 3-й Юго-Западной трассы вдоль ТЦ "Сочи"</t>
  </si>
  <si>
    <t xml:space="preserve">Реконструкция 2-й Соцгородской трассы от ТК 2с.27 у д. 1 ул. Комсомольская до ТК 2с.29 у д. 7 ул. Комсомольская </t>
  </si>
  <si>
    <t xml:space="preserve">Реконструкция 1-й Соцгородской трассы от ТК 1с.23 у д. 2 пр. Октября до ТК 1с.24 пр. Молодежный </t>
  </si>
  <si>
    <t xml:space="preserve">Реконструкция трассы от ТНС-26 до д. 38 пр. Ильича </t>
  </si>
  <si>
    <t xml:space="preserve">Реконструкция трассы от д. 24 ул. Школьная до д. 10 ул. Комсомольская </t>
  </si>
  <si>
    <t xml:space="preserve">Реконструкция 1-й Соцгородской трассы от  ТК 1с.19 у д. 1 пр. Ильича до ТК 1с.22 у д. 3 пр.Октября </t>
  </si>
  <si>
    <t xml:space="preserve">Реконструкция трассы по ул. Дружаева от ТК 3с.25 до ТК КС.16 </t>
  </si>
  <si>
    <t xml:space="preserve">Реконструкция трассы ЗКС от ТК КС.15 до ТК КС.16 </t>
  </si>
  <si>
    <t xml:space="preserve">Реконструкция трассы по пр.Бусыгина от ТК КМ.35 до ТК КМ.37 </t>
  </si>
  <si>
    <t xml:space="preserve">Реконструкция трассы по ул. Дьяконова, 22 - 24 </t>
  </si>
  <si>
    <t xml:space="preserve">Реконструкция 3-й Соцгородской трассы по ул. Плотникова от ТК 3с.37 до ТК 3с.38 </t>
  </si>
  <si>
    <t>Реконструкция трассы от д. 30А ул. Дьяконова до ИБ</t>
  </si>
  <si>
    <t>Реконструкция трассы по ул. Комсомольская от д. 21 до ТК 2с.40</t>
  </si>
  <si>
    <t>Реконструкция квартальной трассы от д. 6 по пр. Ильича до д. 8  по пр. Ильича</t>
  </si>
  <si>
    <t>Реконструкция трассы ул. Матросская, 93 - 51                    ТК 2Л10 - 2Л12</t>
  </si>
  <si>
    <t>Реконструкция трассы ул.Бусыгина 20А-22</t>
  </si>
  <si>
    <t>Реконструкция трассы Дьяконова 2/6-Поющего 31</t>
  </si>
  <si>
    <t>Реконструкция трассы ул.Львовская 2-ТНС-20 уч. 1-2</t>
  </si>
  <si>
    <t>Реконструкция трассы ул.Дворовая 36-36/2</t>
  </si>
  <si>
    <t>Реконструкция трассы ул.Лесная 5 КС-1/2</t>
  </si>
  <si>
    <t>Реконструкция трассы от ТК у дома ул. Обнорского, 1 до ТК у дома Бакинский, 1</t>
  </si>
  <si>
    <t>Реконструкция трассы квартала 43 (1 кольцо)</t>
  </si>
  <si>
    <t>Реконструкция трассы от Тк 1С. 20 до дома Ильича 3, от дома Ильича, 7 до дома Ильича, 29</t>
  </si>
  <si>
    <t>Реконструкция трассы от ТК 1С. 55 у дома Кирова, 1 до дома Кирова, 29</t>
  </si>
  <si>
    <t>Реконструкция трассы от Тк у дома Обнорского, 1 через Обнорскаго, 5а до дома Спутник, 1</t>
  </si>
  <si>
    <t>Реконструкция трассы от Тк у дома Обнорского,17а до ТК у дома Красноуральская, 2а</t>
  </si>
  <si>
    <t>Реконструкция трассы по подвалам дома Октября, 18 - Октября, 24</t>
  </si>
  <si>
    <t>Реконструкция трассы 3-ей юго-западной: от ул.Спутника, д.44 до ТНС-24 (от ТК 3Ю.44 до ТК 3Ю.45)</t>
  </si>
  <si>
    <t xml:space="preserve">Реконструкция трассы  на Д/с №7 от ТК ул. Прыгунова 14А до ул. Автомеханическая д. 28А и ГВС от Ст. Производственников д.9 </t>
  </si>
  <si>
    <t>Реконструкция трассы микрорайон №2: от ул.Лескова, д.68 до ул.Смирнова, д.52А</t>
  </si>
  <si>
    <t>Реконструкция трассы ул.Автомеханическая (четная) от ТК 2Ю.61 ул.Веденяпина, д.9 до подъёма ул.Автомеханическая, д.10</t>
  </si>
  <si>
    <t xml:space="preserve">Реконструкция трассы  ул. Самочкина    29а-пр. Ленина, 32     от ТК 1Л95 до Пав.№2 </t>
  </si>
  <si>
    <t>Реконструкция трассы на ЦТП - 5 от 1Л22 до ЦТП-5</t>
  </si>
  <si>
    <t>Реконструкция трассы ул.Дьяконова,31А-Борская 28 КМ-41/48</t>
  </si>
  <si>
    <t>Реконструкция трассы Дружаева 30-Львовская 2 КС-13/15</t>
  </si>
  <si>
    <t>Реконструкция трассы ул.Дворовая 27-36</t>
  </si>
  <si>
    <t>Реконструкция трассы ул.Переходникова 3-7</t>
  </si>
  <si>
    <t>Реконструкция трассы Ленина 95Б-ЖД Кустовая 3с-1/2</t>
  </si>
  <si>
    <t>Реконструкция трассы ул.Бусыгина 16А-20Б</t>
  </si>
  <si>
    <t>Реконструкция трассы ул.Дружаева 11 от ТК 3с.20 до ТНС-13</t>
  </si>
  <si>
    <t>Реконструкция трассы ул.Васильева 1-9</t>
  </si>
  <si>
    <t>Реконструкция трассы ГВС от ТК 1С.88 у дома ул. Краснодонцев, 3 до ТНС 26, включая т\трассу отопления от ТК 1С.119 до ТНС 26</t>
  </si>
  <si>
    <t>Реконструкция трассы от Тк 1с. 100 у дома Краснодонцев, 7 до ТК 1С. 109</t>
  </si>
  <si>
    <t>Реконструкция трассы ГВС от ТК 1С.88 у дома Краснодонцев, 3 до ТК 1С.100 у дома Краснодонцев, 7</t>
  </si>
  <si>
    <t>Реконструкция трассы от Тк 1С. 49 у дома Молодёжный, 70 до Тк у дома Молодёжный, 74а</t>
  </si>
  <si>
    <t>Реконструкция трассы квартала 43 (2 кольцо)</t>
  </si>
  <si>
    <t xml:space="preserve"> Реконструкция трассы от ТК  у домма Сов. Армии, 6 до дома Раевского, 3 и по подвалу дома Раевского, 3 и до домаа Раевского, 5</t>
  </si>
  <si>
    <t>Реконструкция трассы ул.Дьяконова, 1А-5А</t>
  </si>
  <si>
    <t>Реконструкция трассы ул.Дьяконова, 31А от ТК уч.2 до опуска уч.6</t>
  </si>
  <si>
    <t>Реконструкция трассы ул.Политбойцов, 19</t>
  </si>
  <si>
    <t>Реконструкция трассы 3-ей юго-западной: от опуска Отрадная д.5 до подъёма ул.Тяблинская, д.7 (от ТК 3Ю.14 до ТК 3Ю.17)</t>
  </si>
  <si>
    <t>Реконструкция трассы ул. Матросская, 35 - Кутузова, 20 от ТК 2Л13 до НПС-7</t>
  </si>
  <si>
    <t>Реконструкция трассы пр. Ленина, 30/2 - ул. Баха, 3         ТК 2Л31 - 2Л35</t>
  </si>
  <si>
    <t>Реконструкция трассы от ж/д №10/1 ул. Энтузиастов до ж/д №2 ул. Радио</t>
  </si>
  <si>
    <t>Реконструкция трассы ул.Бусыгина 19-24</t>
  </si>
  <si>
    <t>Реконструкция трассы ул.Львовская 3</t>
  </si>
  <si>
    <t>Реконструкция трассы ул.Васильева 11 д/с</t>
  </si>
  <si>
    <t>Реконструкция трассы ул.Васильева 12-ул.Бурденко 14</t>
  </si>
  <si>
    <t>Реконструкция трассы ул.Львовская 2А-ТНС3</t>
  </si>
  <si>
    <t>Реконструкция трассы ул.Пермякова 10А</t>
  </si>
  <si>
    <t>Реконструкция трассы ул.Пермякова 16-18</t>
  </si>
  <si>
    <t>Реконструкция трассы ул.Новикова-Прибоя 18-Херсонская 15</t>
  </si>
  <si>
    <t>Реконструкция трассы ул.Дьяконова 14-20</t>
  </si>
  <si>
    <t>Реконструкция трассы Бусыгина 1/2-1/3 (КМ опуска)</t>
  </si>
  <si>
    <t>Реконструкция трассы ул.Бусыгина 19-Дьяконова 31А КМ-38/41</t>
  </si>
  <si>
    <t>Реконструкция трассы от пр. Ильича, 12 до ТК у дома пр. Ильича, 22</t>
  </si>
  <si>
    <t>Реконструкция трассы от дома Молодёжного, 17 до дома Обнорского, 10</t>
  </si>
  <si>
    <t>Реконструкция трассы на квартал 34 от ТК 1С. 45 до ТК у дома Толбухина, 18</t>
  </si>
  <si>
    <t>Реконструкция трассы отопления и ГВС от Тк 1С. 8 пр. Ленина, 94а до ТК 1С. 12 и до пр. Ленина</t>
  </si>
  <si>
    <t>Реконструкция трассы ГВС от ТК у дома Ильича, 30 до дома Краснодонцев, 5</t>
  </si>
  <si>
    <t>Реконструкция трассы от ТК Обнорского, 17а до Тк Спутника, 4</t>
  </si>
  <si>
    <t>Реконструкция трассы ул.Дворовая, 37-37Б</t>
  </si>
  <si>
    <t>Реконструкция трассы квартала №5: от ул. Южное Шоссе д.28/1В до ул. Южное Шоссе д.14</t>
  </si>
  <si>
    <t>Реконструкция трассы 3-ей юго-западной: от ТК 3Ю.35 ул.Коломенская, д.10 до подъёма ул.Сазанова, 13-1 (от ТК 3Ю.35 до ТК 3Ю.39)</t>
  </si>
  <si>
    <t>Реконструкция трассы 3-ей Юго-Западной ул.Веденяпина, 23 до ул.Веденяпина, д.21 (от ТК 2Ю.50 до ТК 2Ю.53)</t>
  </si>
  <si>
    <t>Реконструкция трассы 2-ой Юго-Западной ул.Веденяпина, 1 до ул.Веденяпина, д.1В (от ТК 2Ю.63 до ТК 2Ю.65)</t>
  </si>
  <si>
    <t>Реконструкция трассы 2-ой Юго-Западной ул.Веденяпина, 32 до ул.Веденяпина, д.29 (от ПО 2Ю.6 до н.о. у д.29)</t>
  </si>
  <si>
    <t>Реконструкция трассы отопления 2 Соцгородская от 6 перекачки до 6 проходной</t>
  </si>
  <si>
    <t>Реконструкция трассы Парк "Дубки" на ЦТП Гл. Успенского ТК1Л80 - 1Л84</t>
  </si>
  <si>
    <t>Реконструкция трассы ул. Львовская 35 школа</t>
  </si>
  <si>
    <t>Реконструкция трассы ул.Львовская 38А д/с</t>
  </si>
  <si>
    <t>Реконструкция трассы ул.Васнецова 34 д/с</t>
  </si>
  <si>
    <t>Реконструкция трассы ТНС-27 (КМ)</t>
  </si>
  <si>
    <t>Реконструкция  второй Соцгородской трассы от ТК 2С.54 до Тк У дома Пр. Октября, 25</t>
  </si>
  <si>
    <t>Реконструкция трассы от  дома пр. Молодёжный, 10 до пр. Молодёжного, 30</t>
  </si>
  <si>
    <t>Реконструкция трассы микрорайон №1: от ул.Смирнова, д.59 до ул.Лескова, д.20</t>
  </si>
  <si>
    <t>Реконструкция трассы ТНС-8: от ТНС-8 до ул.Ст.Производственников, д.13-15</t>
  </si>
  <si>
    <t>Реконструкция трассы ТНС-16: ул.Южное Шоссе д.2а до Южное Шоссе, д.10, д.6</t>
  </si>
  <si>
    <t>Реконструкция трассы 2-ой Юго-Западной от ул.Минеева, д.35 ул.Космическая, д.40 (от ТК 2Ю.33 до ТК 2Ю.40)</t>
  </si>
  <si>
    <t>Реконструкция трассы отопления Западной  отв. ПТК</t>
  </si>
  <si>
    <t>Реконструкция трассы ул.Бурденко, 42-ул.Дьяконова, 43А с вводом в д.44 по ул.Бурденко</t>
  </si>
  <si>
    <t xml:space="preserve">Реконструкция трассы на квартал 34 от ТК 1С43 до ТК у дома Кр. Партизан, 15 </t>
  </si>
  <si>
    <t>Реконструкция трассы от Тк у дома обнорского, 1 до ТК у дома Обнорского, 17а</t>
  </si>
  <si>
    <t>Реконструкция трассы ул.Дьяконова,31А-ул.Бурденко,40</t>
  </si>
  <si>
    <t>Реконструкция трассы ул.Дьяконова, 43-44</t>
  </si>
  <si>
    <t>Реконструкция трассы ул.Политбойцов, 7 - ул.Строкина, 14</t>
  </si>
  <si>
    <t>Реконструкция трассы ул.Политбойцов, 2-4</t>
  </si>
  <si>
    <t>Реконструкция трассы ул.Политбойцов, 18-18б</t>
  </si>
  <si>
    <t>Реконструкция трассы ул.Политбойцов, 22-ул.Плотникова, 2</t>
  </si>
  <si>
    <t>Реконструкция трассы пр.Бусыгина, 46 от д.1 ул.Львовская до ТК КС.20</t>
  </si>
  <si>
    <t>Реконструкция трассы ул.Дьяконова, 30Б-ул.Борская, 28</t>
  </si>
  <si>
    <t>Реконструкция трассы ул.Пермякова, 34Б-36</t>
  </si>
  <si>
    <t>Реконструкция трассы ул.Пермякова 34-46</t>
  </si>
  <si>
    <t>Реконструкция трассы ул.Дворовая,37-ул.Пермякова,12</t>
  </si>
  <si>
    <t>Реконструкция трассы ул.Львовская, 25-29</t>
  </si>
  <si>
    <t>Реконструкция трассы квартала №5: от ул. Южное Шоссе д.22Б до ул. Южное Шоссе д.20</t>
  </si>
  <si>
    <t>Реконструкция трассы 3-ей юго-западной: от пр.Молодёжный, д.29 до пр.Молодёжный, д.74А (от ТК 3Ю.56 до ТК 1Ю.50)</t>
  </si>
  <si>
    <t>Реконструкция трассы микрорайон №1: от ул.Смирнова, д.51 до ул.Смирнова, д.13</t>
  </si>
  <si>
    <t>Реконструкция трассы 3-ей юго-западной: от ул.Лескова, д.66А до ул.Народная стройка, д.1а (от ТК 3Ю.24 до ТК 3Ю.25)</t>
  </si>
  <si>
    <t>Реконструкция трассы Роддом: от опуска ул.Лескова, д.37 до ул.Лескова, д.29</t>
  </si>
  <si>
    <t>Реконструкция трассы 3 микрорайона "Аэродромный": ТК 2Ю.38 ул.Космическая, д.40, до подъёма ул.Космическая, 32</t>
  </si>
  <si>
    <t>Реконструкция трассы пр.Бусыгина, 34</t>
  </si>
  <si>
    <t>Реконструкция трассы 3-ей юго-западной: от опуска Газонная, д.15 до опуска ул.Коломенская, д.3 (от ТК 3Ю.19 до ТК 3Ю.20)</t>
  </si>
  <si>
    <t>2023-2024</t>
  </si>
  <si>
    <t>Реконструкция 2-й Соцгородской трассы от ТК 2с.21 у д. 2А ул. Комсомольская до ТК 2с.22 у д. 2Б ул. Комсомольская</t>
  </si>
  <si>
    <t>Реконструкция квартальной трассы от д. 4 по пр. Ильича до д. 6 по пр. Ильича</t>
  </si>
  <si>
    <t>150
50</t>
  </si>
  <si>
    <t>250
200</t>
  </si>
  <si>
    <t>400
250</t>
  </si>
  <si>
    <t>250
70</t>
  </si>
  <si>
    <t>200
250
125</t>
  </si>
  <si>
    <t>400
300
200</t>
  </si>
  <si>
    <t>250
100</t>
  </si>
  <si>
    <t>150
200</t>
  </si>
  <si>
    <t>125
125
65</t>
  </si>
  <si>
    <t>2*400</t>
  </si>
  <si>
    <t>2*150
100</t>
  </si>
  <si>
    <t>3*500</t>
  </si>
  <si>
    <t>2*200
150</t>
  </si>
  <si>
    <t>2*700</t>
  </si>
  <si>
    <t>2*200</t>
  </si>
  <si>
    <t>2*150
125
100</t>
  </si>
  <si>
    <t>2*500</t>
  </si>
  <si>
    <t>3*150</t>
  </si>
  <si>
    <t>2*250</t>
  </si>
  <si>
    <t>2*250
200</t>
  </si>
  <si>
    <t>2*80
70
50</t>
  </si>
  <si>
    <t>2*125
100</t>
  </si>
  <si>
    <t>2*600
300</t>
  </si>
  <si>
    <t>2*200
150
125</t>
  </si>
  <si>
    <t>2*300</t>
  </si>
  <si>
    <t>2*600
500</t>
  </si>
  <si>
    <t>2*600</t>
  </si>
  <si>
    <t>2*500
400</t>
  </si>
  <si>
    <t>3*200</t>
  </si>
  <si>
    <t>3*200
2*200
150</t>
  </si>
  <si>
    <t>2*400
2*300</t>
  </si>
  <si>
    <t>3*50</t>
  </si>
  <si>
    <t>3*150
100</t>
  </si>
  <si>
    <t>3*200
150</t>
  </si>
  <si>
    <t>2*150</t>
  </si>
  <si>
    <t>4*150</t>
  </si>
  <si>
    <t>2*80</t>
  </si>
  <si>
    <t>2*400
300</t>
  </si>
  <si>
    <t>3*200
125</t>
  </si>
  <si>
    <t>2*300
200</t>
  </si>
  <si>
    <t>3*300</t>
  </si>
  <si>
    <t>2*500
200</t>
  </si>
  <si>
    <t>3*80</t>
  </si>
  <si>
    <t>3*80
3*50</t>
  </si>
  <si>
    <t>2*150
2*70</t>
  </si>
  <si>
    <t>2*150
200
100</t>
  </si>
  <si>
    <t>2*700
500</t>
  </si>
  <si>
    <t>2*500
300</t>
  </si>
  <si>
    <t>3*250
150</t>
  </si>
  <si>
    <t>2*100
80</t>
  </si>
  <si>
    <t>2*100
80
40</t>
  </si>
  <si>
    <t>3*250</t>
  </si>
  <si>
    <t>3*100</t>
  </si>
  <si>
    <t>2*200
2*250
2*80</t>
  </si>
  <si>
    <t>2*150
2*50</t>
  </si>
  <si>
    <t>2*150
200</t>
  </si>
  <si>
    <t>3*250
2*200
150
100</t>
  </si>
  <si>
    <t>2*125
2*80
2*50</t>
  </si>
  <si>
    <t>2*150
2*125
2*80
2*65
2*50</t>
  </si>
  <si>
    <t>2*80
65</t>
  </si>
  <si>
    <t>100
65</t>
  </si>
  <si>
    <t>2*300
2*200</t>
  </si>
  <si>
    <t>2*420</t>
  </si>
  <si>
    <t>3*400
300</t>
  </si>
  <si>
    <t>2*250
100</t>
  </si>
  <si>
    <t>3*250
200</t>
  </si>
  <si>
    <t>2*100
2*50</t>
  </si>
  <si>
    <t>2*100</t>
  </si>
  <si>
    <t>3*65
50</t>
  </si>
  <si>
    <t>2*100
65</t>
  </si>
  <si>
    <t>2*400
500</t>
  </si>
  <si>
    <t>2*500
100</t>
  </si>
  <si>
    <t>2*150
2*125
2*100
2*80
2*50</t>
  </si>
  <si>
    <t>2*100
2*80
2*65
2*50</t>
  </si>
  <si>
    <t>2*80
50</t>
  </si>
  <si>
    <t>3*65</t>
  </si>
  <si>
    <t>2*250
2*200</t>
  </si>
  <si>
    <t>2*200
2*150
200
150
100</t>
  </si>
  <si>
    <t>2*200
2*150
2*125
2*100
2*80
200
150
100
2*80</t>
  </si>
  <si>
    <t>2*100
2*65
2*50</t>
  </si>
  <si>
    <t>2*200
2*50</t>
  </si>
  <si>
    <t>100
80</t>
  </si>
  <si>
    <t>2*200
150
100</t>
  </si>
  <si>
    <t>2*250
200
150</t>
  </si>
  <si>
    <t>2*200
250
150</t>
  </si>
  <si>
    <t>2*400
200
100</t>
  </si>
  <si>
    <t>2*150
100
3*100</t>
  </si>
  <si>
    <t>2*300
250</t>
  </si>
  <si>
    <t>2*700
500
2*500
300</t>
  </si>
  <si>
    <t>ЦТП 30 (ул. Космическая, д.36)</t>
  </si>
  <si>
    <r>
      <rPr>
        <sz val="10"/>
        <rFont val="Times New Roman"/>
        <family val="1"/>
      </rPr>
      <t>№ п/п</t>
    </r>
  </si>
  <si>
    <t>Строительство водовода (3-й этап) Д=1200-1400 мм от водопроводной станции «Малиновая гряда» в Приокском районе г. Н. Новгорода до Высоковской ВНС в Советском районе г. Н. Новгорода»</t>
  </si>
  <si>
    <t xml:space="preserve">В рамках данного мероприятия планируется выполнить мероприятие по предотвращению гидроударов на в/станции "Слудинская" </t>
  </si>
  <si>
    <t>Водовод 500мм по ул. Керченская от АО
«Нижегородский водоканал» до АЗС на ул.
Бетанкура</t>
  </si>
  <si>
    <t>Реконструкция (модернизация) насосных станций в городе Нижний Новгород. ВНС по адресу: Нижегородская область, г. Н. Новгород, Автозаводский район, ул. Политбойцов, д. 15А (Инв. 110062)</t>
  </si>
  <si>
    <t>Реконструкция (модернизация) насосных станций в городе Нижний Новгород. ВНС по адресу: Нижегородская область, г. Н. Новгород, Автозаводский район, проспект Молодежный, д. 78а  (Инв. 110136)</t>
  </si>
  <si>
    <t>Реконструкция (модернизация) насосных станций в городе Нижний Новгород. ВНС по адресу: Нижегородская область, г. Н. Новгород, Московский район, ул. Красных зорь, д. 14б (Инв. 110190)</t>
  </si>
  <si>
    <t>Реконструкция (модернизация) насосных станций в городе Нижний Новгород. Модернизация ВНС Сортировочная по адресу: ул.Удмуртская, 38а (Инв.№ 1110022)</t>
  </si>
  <si>
    <t>Реконструкция (модернизация) насосных станций в городе Нижний Новгород. ВНС по адресу: Нижегородская обл., г.Н.Новгород, ул.Болотникова, 4в (Инв. 110206) (или привязка к д.2 или д.4)</t>
  </si>
  <si>
    <t>ВНС ул. Светлоярская
36а</t>
  </si>
  <si>
    <t>ВНС ул. Мокроусова 23а;</t>
  </si>
  <si>
    <t>Модернизация ВНС по адресу: Нижегородская обл., г. Н.Новгород, Ленинский район, ул. Днепропетровская, 8б (инв.№ 110281)</t>
  </si>
  <si>
    <t>ВНС ул.Тургайская 3а;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</si>
  <si>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пр-т Ленина, 45/5а</t>
  </si>
  <si>
    <t>Модернизация ВНС по адресу: Нижегородская обл., г. Н.Новгород, Автозаводский район, ул. Дружаева,7А</t>
  </si>
  <si>
    <t>Модернизация оборудования ВНС в ТНС по адресу:: Нижегородская обл., г. Н.Новгород, Автозаводский район, ул. Я.Купалы, 16</t>
  </si>
  <si>
    <t>Реконструкция (модернизация) насосных станций в городе Нижний Новгород. Модернизация оборудования ВНС в ТНС по адресу: Нижегородская обл., г.Н.Новгород, ул.Львовская, 21</t>
  </si>
  <si>
    <t>Модернизация оборудования ВНС в ТНС по адресу: Нижегородская обл., г. Н.Новгород, Автозаводский район, ул. Сазанова, 4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</si>
  <si>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ул.Красноуральская, 5</t>
  </si>
  <si>
    <t>ВНС ТНС-26 пр.Ильича 40а</t>
  </si>
  <si>
    <t>ВНС пр. Ленина, 30а;</t>
  </si>
  <si>
    <t>Реконструкция (модернизация) насосных станций в городе Нижний Новгород. ВНС по адресу: Нижегородская область, г. Н. Новгород, Ленинский район, проспект Ленина, д. 69а (Инв. 1110054)</t>
  </si>
  <si>
    <t>Реконструкция (модернизация) насосных станций в городе Нижний Новгород. ВНС по адресу: Нижегородская обл., г.Н.Новгород, б-р Заречный, 7г (Инв.№ 1110042)</t>
  </si>
  <si>
    <t>ВНС пр.Ленина 48д;</t>
  </si>
  <si>
    <t>Реконструкция (модернизация) насосных станций в городе Нижний Новгород. Модернизация оборудования ВНС в котельной по адресу: Нижегородская обл., г.Н.Новгород, ул.Премудрова, 12а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</si>
  <si>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б-р Заречный, 3а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</si>
  <si>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ул.Есенина, 31</t>
  </si>
  <si>
    <t>Реконструкция (модернизация) насосных станций в городе Нижний Новгород. ВНС в ЦТП по адресу: Нижегородская обл., г.Н.Новгород, ул.Гордеевская, 34а (Инв. 1110045)</t>
  </si>
  <si>
    <t>Реконструкция (модернизация) насосных станций в городе Нижний Новгород. ВНС (помещение в здании ТП-930) по адресу: Нижегородская обл., г.Н.Новгород, ул.Бурденко, 25б</t>
  </si>
  <si>
    <t>Модернизация оборудования ВНС в ТНС по адресу: Нижегородская обл., г. Н.Новгород, Автозаводский район, ул. Пермякова, 34б</t>
  </si>
  <si>
    <t>Модернизация оборудования ВНС в ТНС по адресу: Нижегородская обл., г. Н.Новгород, Автозаводский район, Южное шоссе, 28а</t>
  </si>
  <si>
    <t>Модернизация оборудования ВНС в ТНС по адресу: Нижегородская обл., г. Н.Новгород,   Автозаводский район, ул. Ватутина, 16А</t>
  </si>
  <si>
    <t>Модернизация оборудования ВНС в ТНС по адресу: Нижегородская обл., г. Н.Новгород, Автозаводский район, ул. Школьная, 32</t>
  </si>
  <si>
    <t>ВНС ТНС-12 ул.Газовская 15в; (или Дьяконова, 26а)</t>
  </si>
  <si>
    <t>Модернизация оборудования ВНС в ТНС по адресу: Нижегородская обл., г. Н.Новгород, Автозаводский район, ул. Космическая, 49б</t>
  </si>
  <si>
    <t>ВНС ИБ-8 Дьяконова 30 (или 32)</t>
  </si>
  <si>
    <t>Модернизация ВНС по адресу: Нижегородская обл., г. Н. Новгород, Ленинский район, ул. Даргомыжского, 20А (инв.№1110044)</t>
  </si>
  <si>
    <t>ВНС в котельной ул.Профинтерна 7б (или 7а)</t>
  </si>
  <si>
    <t>ВНС ЦТП пр.Ленина 61б;</t>
  </si>
  <si>
    <t>ВНС в ЦТП Заводская, 17</t>
  </si>
  <si>
    <t>ВНС ул.Октябрьской Революции 74а;</t>
  </si>
  <si>
    <t>ВНС Ярмарочная ул.
Совнаркомовская 26</t>
  </si>
  <si>
    <t>Модернизация ВНС по адресу: Нижегородская обл., г. Н.Новгород, Канавинский район, ул. К.Маркса, 24к (инв.№ 1110043)</t>
  </si>
  <si>
    <t>ВНС ЦТП-11 ул.Гордеевская 60а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</si>
  <si>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ул.Карла Маркса, 15а</t>
  </si>
  <si>
    <t>Модернизация оборудования ВНС в ЦТП по адресу: Нижегородская обл., г. Н.Новгород, Канавинский район, ул. К.Маркса, 18</t>
  </si>
  <si>
    <t>Модернизация оборудования ВНС в ЦТП по адресу: Нижегородская обл., г. Н.Новгород, Канавинский район, ул. Генерала Зимина, 26а</t>
  </si>
  <si>
    <t>ВНС ул. Жукова, 1в</t>
  </si>
  <si>
    <t>Реконструкция (модернизация) насосных станций в городе Нижний Новгород. ВНС по адресу: Нижегородская обл., г.Н.Новгород, ул.Тропинина, 55а (Инв. 110300)</t>
  </si>
  <si>
    <t>Реконструкция (модернизация) насосных станций в городе Нижний Новгород. ВНС по адресу: Нижегородская область, г. Н. Новгород, Приокский район, проспект Гагарина, д. 72а  (Инв. 110202)</t>
  </si>
  <si>
    <t>ВНС ЦТП-67 ул.
Рокосовского 8а;</t>
  </si>
  <si>
    <t>ВНС ул. 1-я
Оранжерейная 44б</t>
  </si>
  <si>
    <t>ВНС ЦТП-145 ул.Родионова 182а</t>
  </si>
  <si>
    <t>ВНС пер. Камчатский 2в;</t>
  </si>
  <si>
    <t>Реконструкция (модернизация) насосных станций в городе Нижний Новгород. ВНС по адресу: Нижегородская обл., г.Н.Новгород, ул.Электровозная, 16в (Инв. 110299)</t>
  </si>
  <si>
    <t>ВНС в котельной ул.Путейская 31а</t>
  </si>
  <si>
    <t>ВНС ул. Путейская 9</t>
  </si>
  <si>
    <t>Реконструкция (модернизация) насосных станций в городе Нижний Новгород. Модернизация оборудования ВНС в ЦТП по адресу: Нижегородская обл., г.Н.Новгород, ул.Московское шоссе, 219</t>
  </si>
  <si>
    <t>Модернизация ВНС по адресу: Нижегородская обл., г. Н.Новгород, Московский район, ул. Люкина, 7б (инв.№ 110193)</t>
  </si>
  <si>
    <t>ВНС ул.Героя Рябцева 23а;</t>
  </si>
  <si>
    <t>ВНС ул. Красных зорь 5б;</t>
  </si>
  <si>
    <t>ВНС ул.Артельная, 6а;</t>
  </si>
  <si>
    <t>ВНС ЦТП ул. Лесной городок 5т;</t>
  </si>
  <si>
    <t>ВНС Волжская 40 а</t>
  </si>
  <si>
    <t>ВНС Таганская 4б</t>
  </si>
  <si>
    <t>ВНС ул. Даргомыжского, 11а;</t>
  </si>
  <si>
    <t>ВНС пер. Трамвайный 1а</t>
  </si>
  <si>
    <t>ВНС ИБ 9 Бусыгина, 46</t>
  </si>
  <si>
    <t>ВНС ул. Профинтерна 15а;</t>
  </si>
  <si>
    <t>ВНС ЦТП ул. Касимовская 17;</t>
  </si>
  <si>
    <t>Реконструкция (модернизация) насосных станций в городе Нижний Новгород. ВНС по адресу: Нижегородская обл., г.Н.Новгород, ул.Циолковского, 46 (Сатурн) (Инв. 110187)</t>
  </si>
  <si>
    <t>Реконструкция (модернизация) насосных станций в городе Нижний Новгород. ВНС по адресу: Нижегородская обл., г. Н.Новгород, ул. Гвардейцев, 16а (Инв. 110229)</t>
  </si>
  <si>
    <t>Модернизация ВНС по адресу: Нижегородская обл., г. Н.Новгород, Московский район, ул. Березовская,65а (инв.№ 110231)</t>
  </si>
  <si>
    <t>Модернизация ВНС по адресу: Нижегородская обл., г. Н.Новгород, Московский район, ул. Березовская, 96а
(инв.№ 110245)</t>
  </si>
  <si>
    <t>ВНС Страж революции 30а</t>
  </si>
  <si>
    <t>ВНС Народная 38</t>
  </si>
  <si>
    <t>Реконструкция (модернизация) насосных станций в городе Нижний Новгород. ВНС по адресу: Нижегородская область, г. Н. Новгород, Московский район, ул. Куйбышева, д. 57б (Инв. 90540333)</t>
  </si>
  <si>
    <t>Реконструкция (модернизация) насосных станций в городе Нижний Новгород. ВНС по адресу: Нижегородская область, г. Н. Новгород, Московский район, ул. Куйбышева, д. 2А (Инв. 110244)</t>
  </si>
  <si>
    <t>Реконструкция (модернизация) насосных станций в городе Нижний Новгород. ВНС по адресу: Нижегородская обл., г.Н.Новгород, ул.Шимборского, 5а (Инв. 1110062)</t>
  </si>
  <si>
    <t>Реконструкция (модернизация) насосных станций в городе Нижний Новгород. Модернизация оборудования ВНС в котельной по адресу: Нижегородская обл., г.Н.Новгород, ул.Пугачева, 2</t>
  </si>
  <si>
    <t>Реконструкция (модернизация) насосных станций в городе Нижний Новгород. ВНС по адресу: Нижегородская обл., г.Н.Новгород, ул.Н. Рыбакова, 9а (Инв.№ 110200)</t>
  </si>
  <si>
    <t>Реконструкция ВНС по адресу: Нижегородская область, г. Н. Новгород, Сормовский район, кв. Энгельса, 15а</t>
  </si>
  <si>
    <t>Модернизация ВНС по адресу: Нижегородская обл., г. Н.Новгород, Сормовский район, пр.Союзный, 43 (инв.№ 110216)</t>
  </si>
  <si>
    <t>Реконструкция ВНС по адресу: Нижегородская область, г. Н.Новгород, Сормовский р-н, ул. Федосеенко, 102</t>
  </si>
  <si>
    <t>ВНС пр. Гагарина 5;</t>
  </si>
  <si>
    <t>Реконструкция (модернизация) насосных станций в городе Нижний Новгород. ВНС по адресу: Нижегородская область, г. Н. Новгород, Нижегородский район, ул. Родионова, д. 188б (Инв. 110315)</t>
  </si>
  <si>
    <t>ВНС Б. Покровская, 93</t>
  </si>
  <si>
    <t>ВНС ул. Ефремова 13а;</t>
  </si>
  <si>
    <t xml:space="preserve">ВНС ул.Новикова-Прибоя 35а; </t>
  </si>
  <si>
    <t>Реконструкция (модернизация) насосных станций в городе Нижний Новгород. ВНС по адресу: Нижегородская область, г. Н. Новгород, Автозаводский район, ул. Мончегорская, д. 29а (Инв.№ 1110107)</t>
  </si>
  <si>
    <t xml:space="preserve">Реконструкция (модернизация) насосных станций в городе Нижний Новгород. Модернизация ВНС по адресу: Нижегородская обл., г. Н. Новгород, Канавинский район, 
ул. Чкалова, 9г </t>
  </si>
  <si>
    <t>Реконструкция (модернизация) насосных станций в городе Нижний Новгород. ВНС по адресу: Нижегородская область, г. Н. Новгород, Автозаводский район, ул. Юлиуса Фучика, д. 39 (Инв. 110130)</t>
  </si>
  <si>
    <t xml:space="preserve">Прокладка высоковольтного кабеля Ф. 602, 605 на Ново-Сормовской водопроводной станции
</t>
  </si>
  <si>
    <t>Реконструкция cооружения передающих устройств - водовод (сооружение), инвентарный номер: 22:401:900:000442090, литер:1, протяженность: 2777 м Адрес (местоположение) объекта: Город НИЖНИЙ НОВГОРОД, проспект МОЛОДЕЖНЫЙ, от водозабора до пр. Молодежный, 2А (пр. Ленина, 100) (от т. А до ВК-27).</t>
  </si>
  <si>
    <t>Реконструкция водопроводной линии по ул. Гороховецкая, 1 – ВНС 435км</t>
  </si>
  <si>
    <t>Реконструкция (модернизация) водопроводных сетей. Реконструкция водопровода Д-250мм в г. Н. Новгород в районе улиц Усилова,3/3 – Яблоневая,12А</t>
  </si>
  <si>
    <t>Строительство водовода d315 мм от водовода d500 мм в к.п. Зеленый город до водовода 2d225 мм в районе НПЭК</t>
  </si>
  <si>
    <t>ВНС Горького, 80/1</t>
  </si>
  <si>
    <t>ВНС Краснодонцев, 21</t>
  </si>
  <si>
    <t>ВНС Зеленодольская, 34в</t>
  </si>
  <si>
    <t>ВНС ул.Шаляпина, 2в</t>
  </si>
  <si>
    <t>ВНС Е.Никонова, 16а</t>
  </si>
  <si>
    <t>ВНС пос. Дальний, ул. Московское шоссе, 318</t>
  </si>
  <si>
    <t>ВНС ул. Металлистов, 6</t>
  </si>
  <si>
    <t>ВНС ул. Суетинская, 23а</t>
  </si>
  <si>
    <t>ВНС Гаражный пер., 3а</t>
  </si>
  <si>
    <t>ВНС ул. Зайцева, 31</t>
  </si>
  <si>
    <t>ЦТП 93 Г.Зимина 26</t>
  </si>
  <si>
    <t>2017- 2026</t>
  </si>
  <si>
    <t>2013-2028</t>
  </si>
  <si>
    <t>2018-2029</t>
  </si>
  <si>
    <t>2018-2019</t>
  </si>
  <si>
    <t>2025-2028</t>
  </si>
  <si>
    <t>2019-2025</t>
  </si>
  <si>
    <t>2019-2026</t>
  </si>
  <si>
    <t>2019-2027</t>
  </si>
  <si>
    <t>2022-2025</t>
  </si>
  <si>
    <t>2020-2024</t>
  </si>
  <si>
    <t>2017-2018</t>
  </si>
  <si>
    <t>2013-2021</t>
  </si>
  <si>
    <t>2019-2030</t>
  </si>
  <si>
    <t>2021-2027</t>
  </si>
  <si>
    <t>2026-2027</t>
  </si>
  <si>
    <t>2025-2027</t>
  </si>
  <si>
    <t>2014-2015</t>
  </si>
  <si>
    <t>2018-2023</t>
  </si>
  <si>
    <t>2018-2030</t>
  </si>
  <si>
    <t>"Модернизация канализационных насосных станций с заменой насосов и переводом их в автоматический режим" выполнение проектных работ (проектная и рабочая документация) прокладка самотечного коллектора с последующим демонтажом КНС
№1" 1.2.11/10-НК Том 5</t>
  </si>
  <si>
    <t>ВНС поселок Дальний, ул. Московское шоссе, 318</t>
  </si>
  <si>
    <t>ВНС ул.Суетинская, 23а</t>
  </si>
  <si>
    <t>ВНС ул.Зайцева, 31</t>
  </si>
  <si>
    <t>Строительство озонаторной на Ново-Сормовской водопроводной станции. Проектирование электроснабжения повышенной мощности</t>
  </si>
  <si>
    <t>Модернизация химико-бактериологической лаборатории при Ново-Сормовской водопроводной станции</t>
  </si>
  <si>
    <t>Водозабор НС-1 Ново-Сормовской водопроводной станции ОАО «Нижегородский водоканал». Строительство рыбозащитных сооружений</t>
  </si>
  <si>
    <t>Рыбозащитное устройство типа "жалюзийный экран с потокопреобразователем" водозабора НС-1  водопроводной станции "Малиновая гряда"</t>
  </si>
  <si>
    <t>Рыбозащитное устройство типа "жалюзийный экран с потокопреобразователем" водозабора НС-1 Слудинской водопроводной станции</t>
  </si>
  <si>
    <t>Создание информационного комплекса АСУ ТП ПРВ (подача и распределение воды), системы контроля расходов и напоров в диктующих точках</t>
  </si>
  <si>
    <t>Создание АСУ ТП в части информационного комплекса АИИС КУЭ (коммерческий учет электроэнергии)</t>
  </si>
  <si>
    <t>Расширение существующей автоматизированной информационно-измерительной системы коммерческого учета электроэнергии (автоматизированной системы коммерческого учета эл.энергии, инв. №000443334</t>
  </si>
  <si>
    <t>Создание АСУ ТП ВиВ. АСКУВ (коммерческий учет воды) (16 автоматиз.тепловых пунктов на 5 объек. ОАОНВ)</t>
  </si>
  <si>
    <t>Создание АСУ ТП ВиВ. ПОВ (подъем и обработка  воды)Внедр.гидроакуст.сист.на 1 и 2 очер.в/ст Малин.гр</t>
  </si>
  <si>
    <t>Создание АСУ ТП ВиВ. Создание АСКУ ТП реагентной очистки воды на Ново-Сормовской в/станции</t>
  </si>
  <si>
    <t>Созд. АСУ ТП ВиВ ПРВ (подача и распр. воды) в Нагорной ч. города.Созд. и внедр. сист. энерготехн.уче</t>
  </si>
  <si>
    <t>Создание АСУ ТП ВиВ на Ново-Сормовской в/ст.с разраб. алгоритмов работы и прогр. Обеспечения</t>
  </si>
  <si>
    <t>Создание АСУ ТП ВиВ на Слудинской в/ст.с разраб. алгоритмов работы и прогр. Обеспечения</t>
  </si>
  <si>
    <t>Создание АСУ ТП ВиВ на в/ст. Малиновая гряда с разраб. алгоритмов работы и прогр. Обеспечения</t>
  </si>
  <si>
    <t>Создание гидравлической модели работы сетей и сооружений предприятия</t>
  </si>
  <si>
    <t>Модернизация насосного оборудования ВНС в ЦТП-1  по адресу: Нижегородская область, г. Нижний Новгород, Канавинский  район, ул. Есенина, д. 7А</t>
  </si>
  <si>
    <t xml:space="preserve">Модернизация насосного оборудования ВНС в котельной по адресу: Нижегородская область, г. Нижний Новгород, Советский   район, ул. Краснозвездная, д. 12б </t>
  </si>
  <si>
    <t>Модернизация ВНС по адресу: Нижегородская область, г. Нижний Новгород, Автозаводский  район, ул. Челюскинцев, д. 18</t>
  </si>
  <si>
    <t>ВНС ул. Замкнутая 18а</t>
  </si>
  <si>
    <t>ВНС ИБ-5 ул.Переходникова 5а;</t>
  </si>
  <si>
    <t>ВНС ул.Кулибина 15/1 - 15/2;</t>
  </si>
  <si>
    <t>Модернизация центральной химико-бактериологической лаборатории при Слудинской водопроводной станции</t>
  </si>
  <si>
    <t>Реконструкция насосных станций 1 и 2 подъема "Ново-Сормовской" водопроводной станции</t>
  </si>
  <si>
    <t>Реконструкция насосных станций 1 и 2 подъема водопроводной станции "Малиновая гряда"</t>
  </si>
  <si>
    <t>Мероприятия по предотвращению гидроударов на водопроводной станции "Малиновая гряда"</t>
  </si>
  <si>
    <t>Реконструкция насосных станций 1 и 2 подъема водопроводной станции "Слудинская"</t>
  </si>
  <si>
    <t>Реконструкция кабельной линии 6кВ Ф 624 1500м до Слудинской в/станции</t>
  </si>
  <si>
    <t>Реконструкция водопроводной станции "Малиновая гряда"</t>
  </si>
  <si>
    <t>2014-2022</t>
  </si>
  <si>
    <t>2014-2031</t>
  </si>
  <si>
    <t>2015-2017</t>
  </si>
  <si>
    <t>2017-2019</t>
  </si>
  <si>
    <t>2022-2024</t>
  </si>
  <si>
    <t>п.23Автодорожные подходы к совмещенному мосту через р.ока в г. Нижний Ногвород. 3 пусковой комплекс. Переустройство сетей водопровода и канализации Участок правобережных подходов Сеть хозяйственно питьевого водопровода (по ул Крупской)
(43-10/11-НВ3 изм.1) ОС 01-04
Локальный сметный расчет №6/7
изм 1. 17350РД/1. ОАО "Институт Гипростроймост" 2012г.</t>
  </si>
  <si>
    <t>Строительство станции УФ-обеззараживания  воды на Ново-Сормовской водопроводной станции</t>
  </si>
  <si>
    <t>п.53</t>
  </si>
  <si>
    <t>«Строительство водопроводной станции «Березовая Пойма» в Московском районе»</t>
  </si>
  <si>
    <t>Создание АСУ ТП водоснабжения</t>
  </si>
  <si>
    <t>Диспетчеризация водоснабжения</t>
  </si>
  <si>
    <t>2019-2019</t>
  </si>
  <si>
    <t xml:space="preserve">Модернизация насосной станции в ЦТП 12 м/р Сормово по адресу: Нижегородская область, г. Нижний Новгород, Сормовский  район  район, ул. Зайцева, д. 18 </t>
  </si>
  <si>
    <t>Модернизация водопроводной станции "Слудинская" по адресу: город Нижний Новгород, Советсткий район, пр. Гагарина, д. 31</t>
  </si>
  <si>
    <t>2018- 2022</t>
  </si>
  <si>
    <t>Модернизация Ново-Сормовской водопроводной станции</t>
  </si>
  <si>
    <t>ВНС ул. Березовская, 89в</t>
  </si>
  <si>
    <t>ВНС 2 ул. Веденяпина 13</t>
  </si>
  <si>
    <t>1.1</t>
  </si>
  <si>
    <t>1.2</t>
  </si>
  <si>
    <t>4.1</t>
  </si>
  <si>
    <t>4.2</t>
  </si>
  <si>
    <t>13.1</t>
  </si>
  <si>
    <t>13.2</t>
  </si>
  <si>
    <t>13.3</t>
  </si>
  <si>
    <t>13.4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</si>
  <si>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</si>
  <si>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</si>
  <si>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</si>
  <si>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</si>
  <si>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</si>
  <si>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</si>
  <si>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</si>
  <si>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</si>
  <si>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</si>
  <si>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</si>
  <si>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</si>
  <si>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</si>
  <si>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</si>
  <si>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</si>
  <si>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Строительство объекта "Сети водоснабжения пос.Нагулино, Автозаводский район, г.Н.Новгород"</t>
  </si>
  <si>
    <t>Строительство объекта "Сети водоснабжения пос.Гнилицы, пос.Стригино, Автозаводский район, г.Н.Новгород"</t>
  </si>
  <si>
    <t>2023-2027</t>
  </si>
  <si>
    <t>Данная стоимость принята по смете "Саратовво доканал" в не утвержден ном виде, установка клапана
ф250 мм.</t>
  </si>
  <si>
    <t>Приложение 5</t>
  </si>
  <si>
    <t>Реконструкция (модернизация) насосных станций в городе Нижний Новгород. ВНС по адресу: Нижегородская область, г. Н. Новгород, Советский район, проспект Гагарина, д. 21, корп. 14 (Инв. 110333)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</si>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</sst>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₽_-;\-* #,##0.00\ _₽_-;_-* &quot;-&quot;??\ _₽_-;_-@_-"/>
    <numFmt numFmtId="165" formatCode="0.0000"/>
    <numFmt numFmtId="166" formatCode="0.0"/>
    <numFmt numFmtId="167" formatCode="0.000000000"/>
    <numFmt numFmtId="168" formatCode="0.00000000"/>
    <numFmt numFmtId="169" formatCode="0.0000000"/>
    <numFmt numFmtId="170" formatCode="0.00000"/>
    <numFmt numFmtId="171" formatCode="#,##0.0_р_."/>
    <numFmt numFmtId="172" formatCode="#,##0.0"/>
    <numFmt numFmtId="173" formatCode="_-* #,##0_р_._-;\-* #,##0_р_._-;_-* &quot;-&quot;??_р_._-;_-@_-"/>
    <numFmt numFmtId="174" formatCode="_-* #,##0_р_._-;\-* #,##0_р_._-;_-* &quot;-&quot;?_р_._-;_-@_-"/>
    <numFmt numFmtId="175" formatCode="_-* #,##0\ _₽_-;\-* #,##0\ _₽_-;_-* &quot;-&quot;??\ _₽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4"/>
      <name val="Times New Roman"/>
      <family val="1"/>
      <charset val="204"/>
    </font>
    <font>
      <sz val="10"/>
      <color rgb="FF000000"/>
      <name val="Times New Roman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Arial Cyr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2"/>
    </font>
    <font>
      <b/>
      <sz val="9"/>
      <name val="Arial"/>
      <family val="2"/>
      <charset val="204"/>
    </font>
    <font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name val="Arial"/>
      <family val="2"/>
      <charset val="204"/>
    </font>
    <font>
      <sz val="6"/>
      <color rgb="FF000000"/>
      <name val="Arial"/>
      <family val="2"/>
      <charset val="204"/>
    </font>
    <font>
      <sz val="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6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9" fillId="0" borderId="0"/>
    <xf numFmtId="164" fontId="27" fillId="0" borderId="0" applyFont="0" applyFill="0" applyBorder="0" applyAlignment="0" applyProtection="0"/>
    <xf numFmtId="0" fontId="1" fillId="0" borderId="0"/>
  </cellStyleXfs>
  <cellXfs count="602">
    <xf numFmtId="0" fontId="0" fillId="0" borderId="0" xfId="0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0" fillId="3" borderId="0" xfId="0" applyFill="1" applyBorder="1" applyAlignment="1">
      <alignment horizontal="left" vertical="top"/>
    </xf>
    <xf numFmtId="4" fontId="11" fillId="5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right" vertical="center" indent="1" shrinkToFit="1"/>
    </xf>
    <xf numFmtId="4" fontId="1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center" indent="1" shrinkToFit="1"/>
    </xf>
    <xf numFmtId="4" fontId="11" fillId="0" borderId="1" xfId="0" applyNumberFormat="1" applyFont="1" applyFill="1" applyBorder="1" applyAlignment="1">
      <alignment horizontal="left" vertical="center" indent="3" shrinkToFit="1"/>
    </xf>
    <xf numFmtId="0" fontId="13" fillId="0" borderId="1" xfId="0" applyFont="1" applyFill="1" applyBorder="1" applyAlignment="1">
      <alignment horizontal="left" vertical="center" wrapText="1" indent="1"/>
    </xf>
    <xf numFmtId="4" fontId="11" fillId="0" borderId="1" xfId="0" applyNumberFormat="1" applyFont="1" applyFill="1" applyBorder="1" applyAlignment="1">
      <alignment horizontal="left" vertical="center" indent="2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left" vertical="center" indent="2" shrinkToFit="1"/>
    </xf>
    <xf numFmtId="165" fontId="11" fillId="0" borderId="1" xfId="0" applyNumberFormat="1" applyFont="1" applyFill="1" applyBorder="1" applyAlignment="1">
      <alignment horizontal="left" vertical="center" indent="2" shrinkToFit="1"/>
    </xf>
    <xf numFmtId="1" fontId="11" fillId="0" borderId="1" xfId="0" applyNumberFormat="1" applyFont="1" applyFill="1" applyBorder="1" applyAlignment="1">
      <alignment horizontal="center" vertical="top" shrinkToFit="1"/>
    </xf>
    <xf numFmtId="0" fontId="13" fillId="0" borderId="1" xfId="0" applyFont="1" applyFill="1" applyBorder="1" applyAlignment="1">
      <alignment horizontal="center" vertical="top" wrapText="1"/>
    </xf>
    <xf numFmtId="3" fontId="11" fillId="0" borderId="1" xfId="0" applyNumberFormat="1" applyFont="1" applyFill="1" applyBorder="1" applyAlignment="1">
      <alignment horizontal="left" vertical="top" indent="1" shrinkToFit="1"/>
    </xf>
    <xf numFmtId="4" fontId="11" fillId="0" borderId="1" xfId="0" applyNumberFormat="1" applyFont="1" applyFill="1" applyBorder="1" applyAlignment="1">
      <alignment horizontal="left" vertical="top" indent="3" shrinkToFit="1"/>
    </xf>
    <xf numFmtId="1" fontId="11" fillId="0" borderId="1" xfId="0" applyNumberFormat="1" applyFont="1" applyFill="1" applyBorder="1" applyAlignment="1">
      <alignment horizontal="left" vertical="top" indent="2" shrinkToFit="1"/>
    </xf>
    <xf numFmtId="4" fontId="11" fillId="0" borderId="1" xfId="0" applyNumberFormat="1" applyFont="1" applyFill="1" applyBorder="1" applyAlignment="1">
      <alignment horizontal="right" vertical="center" indent="3" shrinkToFit="1"/>
    </xf>
    <xf numFmtId="2" fontId="11" fillId="0" borderId="1" xfId="0" applyNumberFormat="1" applyFont="1" applyFill="1" applyBorder="1" applyAlignment="1">
      <alignment horizontal="right" vertical="center" indent="3" shrinkToFit="1"/>
    </xf>
    <xf numFmtId="1" fontId="11" fillId="0" borderId="1" xfId="0" applyNumberFormat="1" applyFont="1" applyFill="1" applyBorder="1" applyAlignment="1">
      <alignment horizontal="left" vertical="center" indent="1" shrinkToFit="1"/>
    </xf>
    <xf numFmtId="1" fontId="11" fillId="0" borderId="1" xfId="0" applyNumberFormat="1" applyFont="1" applyFill="1" applyBorder="1" applyAlignment="1">
      <alignment horizontal="left" vertical="top" indent="1" shrinkToFit="1"/>
    </xf>
    <xf numFmtId="4" fontId="11" fillId="0" borderId="1" xfId="0" applyNumberFormat="1" applyFont="1" applyFill="1" applyBorder="1" applyAlignment="1">
      <alignment horizontal="right" vertical="top" indent="3" shrinkToFit="1"/>
    </xf>
    <xf numFmtId="2" fontId="11" fillId="0" borderId="1" xfId="0" applyNumberFormat="1" applyFont="1" applyFill="1" applyBorder="1" applyAlignment="1">
      <alignment horizontal="right" vertical="top" indent="3" shrinkToFit="1"/>
    </xf>
    <xf numFmtId="2" fontId="11" fillId="0" borderId="1" xfId="0" applyNumberFormat="1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right" vertical="top" indent="1" shrinkToFit="1"/>
    </xf>
    <xf numFmtId="4" fontId="11" fillId="0" borderId="1" xfId="0" applyNumberFormat="1" applyFont="1" applyFill="1" applyBorder="1" applyAlignment="1">
      <alignment horizontal="left" vertical="top" indent="2" shrinkToFit="1"/>
    </xf>
    <xf numFmtId="4" fontId="11" fillId="0" borderId="1" xfId="0" applyNumberFormat="1" applyFont="1" applyFill="1" applyBorder="1" applyAlignment="1">
      <alignment horizontal="center" vertical="top" shrinkToFit="1"/>
    </xf>
    <xf numFmtId="3" fontId="11" fillId="0" borderId="1" xfId="0" applyNumberFormat="1" applyFont="1" applyFill="1" applyBorder="1" applyAlignment="1">
      <alignment horizontal="center" vertical="top" shrinkToFit="1"/>
    </xf>
    <xf numFmtId="4" fontId="11" fillId="0" borderId="1" xfId="0" applyNumberFormat="1" applyFont="1" applyFill="1" applyBorder="1" applyAlignment="1">
      <alignment horizontal="right" vertical="center" indent="2" shrinkToFit="1"/>
    </xf>
    <xf numFmtId="4" fontId="11" fillId="0" borderId="1" xfId="0" applyNumberFormat="1" applyFont="1" applyFill="1" applyBorder="1" applyAlignment="1">
      <alignment horizontal="right" vertical="top" indent="2" shrinkToFit="1"/>
    </xf>
    <xf numFmtId="1" fontId="11" fillId="0" borderId="1" xfId="0" applyNumberFormat="1" applyFont="1" applyFill="1" applyBorder="1" applyAlignment="1">
      <alignment horizontal="right" vertical="center" shrinkToFit="1"/>
    </xf>
    <xf numFmtId="1" fontId="11" fillId="0" borderId="1" xfId="0" applyNumberFormat="1" applyFont="1" applyFill="1" applyBorder="1" applyAlignment="1">
      <alignment horizontal="left" vertical="center" shrinkToFit="1"/>
    </xf>
    <xf numFmtId="166" fontId="11" fillId="0" borderId="1" xfId="0" applyNumberFormat="1" applyFont="1" applyFill="1" applyBorder="1" applyAlignment="1">
      <alignment horizontal="left" vertical="center" indent="1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" fontId="15" fillId="0" borderId="8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 indent="1"/>
    </xf>
    <xf numFmtId="4" fontId="15" fillId="0" borderId="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13" fillId="0" borderId="9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1" fontId="11" fillId="0" borderId="7" xfId="0" applyNumberFormat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right" vertical="center" wrapText="1" indent="1" shrinkToFit="1"/>
    </xf>
    <xf numFmtId="0" fontId="15" fillId="0" borderId="7" xfId="0" applyFont="1" applyFill="1" applyBorder="1" applyAlignment="1">
      <alignment horizontal="left" vertical="top" wrapText="1"/>
    </xf>
    <xf numFmtId="4" fontId="11" fillId="0" borderId="7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top" wrapText="1"/>
    </xf>
    <xf numFmtId="1" fontId="11" fillId="0" borderId="6" xfId="0" applyNumberFormat="1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right" vertical="center" indent="1" shrinkToFit="1"/>
    </xf>
    <xf numFmtId="0" fontId="15" fillId="0" borderId="6" xfId="0" applyFont="1" applyFill="1" applyBorder="1" applyAlignment="1">
      <alignment horizontal="left" vertical="top" wrapText="1"/>
    </xf>
    <xf numFmtId="4" fontId="11" fillId="0" borderId="6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left" vertical="top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166" fontId="13" fillId="0" borderId="8" xfId="1" applyNumberFormat="1" applyFont="1" applyFill="1" applyBorder="1" applyAlignment="1">
      <alignment horizontal="center" vertical="center" wrapText="1"/>
    </xf>
    <xf numFmtId="2" fontId="13" fillId="0" borderId="8" xfId="1" applyNumberFormat="1" applyFont="1" applyFill="1" applyBorder="1" applyAlignment="1">
      <alignment horizontal="center" vertical="center"/>
    </xf>
    <xf numFmtId="171" fontId="13" fillId="0" borderId="8" xfId="1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top" wrapText="1"/>
    </xf>
    <xf numFmtId="0" fontId="13" fillId="0" borderId="9" xfId="1" applyNumberFormat="1" applyFont="1" applyFill="1" applyBorder="1" applyAlignment="1">
      <alignment horizontal="center" vertical="center" wrapText="1"/>
    </xf>
    <xf numFmtId="166" fontId="13" fillId="0" borderId="9" xfId="1" applyNumberFormat="1" applyFont="1" applyFill="1" applyBorder="1" applyAlignment="1">
      <alignment horizontal="center" vertical="center" wrapText="1"/>
    </xf>
    <xf numFmtId="2" fontId="13" fillId="0" borderId="9" xfId="1" applyNumberFormat="1" applyFont="1" applyFill="1" applyBorder="1" applyAlignment="1">
      <alignment horizontal="center" vertical="center"/>
    </xf>
    <xf numFmtId="171" fontId="13" fillId="0" borderId="9" xfId="1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4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166" fontId="13" fillId="0" borderId="7" xfId="1" applyNumberFormat="1" applyFont="1" applyFill="1" applyBorder="1" applyAlignment="1">
      <alignment horizontal="center" vertical="center" wrapText="1"/>
    </xf>
    <xf numFmtId="2" fontId="13" fillId="0" borderId="7" xfId="1" applyNumberFormat="1" applyFont="1" applyFill="1" applyBorder="1" applyAlignment="1">
      <alignment horizontal="center" vertical="center"/>
    </xf>
    <xf numFmtId="171" fontId="13" fillId="0" borderId="7" xfId="1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shrinkToFit="1"/>
    </xf>
    <xf numFmtId="1" fontId="13" fillId="0" borderId="1" xfId="0" applyNumberFormat="1" applyFont="1" applyFill="1" applyBorder="1" applyAlignment="1">
      <alignment horizontal="center" vertical="center" shrinkToFit="1"/>
    </xf>
    <xf numFmtId="1" fontId="13" fillId="0" borderId="1" xfId="0" applyNumberFormat="1" applyFont="1" applyFill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top"/>
    </xf>
    <xf numFmtId="1" fontId="13" fillId="0" borderId="5" xfId="0" applyNumberFormat="1" applyFont="1" applyFill="1" applyBorder="1" applyAlignment="1">
      <alignment horizontal="center" vertical="center" shrinkToFit="1"/>
    </xf>
    <xf numFmtId="3" fontId="13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left" vertical="top"/>
    </xf>
    <xf numFmtId="0" fontId="28" fillId="6" borderId="0" xfId="0" applyFont="1" applyFill="1" applyBorder="1" applyAlignment="1">
      <alignment horizontal="left" vertical="top"/>
    </xf>
    <xf numFmtId="164" fontId="13" fillId="0" borderId="7" xfId="3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top"/>
    </xf>
    <xf numFmtId="1" fontId="13" fillId="0" borderId="7" xfId="0" applyNumberFormat="1" applyFont="1" applyFill="1" applyBorder="1" applyAlignment="1">
      <alignment horizontal="left" vertical="center" wrapText="1" shrinkToFit="1"/>
    </xf>
    <xf numFmtId="164" fontId="13" fillId="0" borderId="7" xfId="3" applyFont="1" applyFill="1" applyBorder="1" applyAlignment="1">
      <alignment horizontal="center" vertical="center" wrapText="1" shrinkToFit="1"/>
    </xf>
    <xf numFmtId="1" fontId="0" fillId="0" borderId="0" xfId="0" applyNumberForma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0" fillId="8" borderId="0" xfId="0" applyFill="1" applyBorder="1" applyAlignment="1">
      <alignment horizontal="left" vertical="top"/>
    </xf>
    <xf numFmtId="1" fontId="13" fillId="0" borderId="1" xfId="0" applyNumberFormat="1" applyFont="1" applyFill="1" applyBorder="1" applyAlignment="1">
      <alignment horizontal="left" vertical="top" shrinkToFit="1"/>
    </xf>
    <xf numFmtId="3" fontId="13" fillId="0" borderId="1" xfId="0" applyNumberFormat="1" applyFont="1" applyFill="1" applyBorder="1" applyAlignment="1">
      <alignment horizontal="center" vertical="top" shrinkToFit="1"/>
    </xf>
    <xf numFmtId="3" fontId="13" fillId="0" borderId="1" xfId="0" applyNumberFormat="1" applyFont="1" applyFill="1" applyBorder="1" applyAlignment="1">
      <alignment horizontal="left" vertical="top" indent="2" shrinkToFit="1"/>
    </xf>
    <xf numFmtId="3" fontId="13" fillId="0" borderId="1" xfId="0" applyNumberFormat="1" applyFont="1" applyFill="1" applyBorder="1" applyAlignment="1">
      <alignment horizontal="right" vertical="center" indent="2" shrinkToFit="1"/>
    </xf>
    <xf numFmtId="1" fontId="13" fillId="0" borderId="1" xfId="0" applyNumberFormat="1" applyFont="1" applyFill="1" applyBorder="1" applyAlignment="1">
      <alignment horizontal="left" vertical="top" indent="2" shrinkToFit="1"/>
    </xf>
    <xf numFmtId="0" fontId="13" fillId="0" borderId="1" xfId="0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left" vertical="center" shrinkToFit="1"/>
    </xf>
    <xf numFmtId="0" fontId="13" fillId="0" borderId="5" xfId="0" applyFont="1" applyFill="1" applyBorder="1" applyAlignment="1">
      <alignment horizontal="left" wrapText="1"/>
    </xf>
    <xf numFmtId="3" fontId="13" fillId="0" borderId="1" xfId="0" applyNumberFormat="1" applyFont="1" applyFill="1" applyBorder="1" applyAlignment="1">
      <alignment horizontal="right" vertical="top" indent="2" shrinkToFit="1"/>
    </xf>
    <xf numFmtId="3" fontId="13" fillId="0" borderId="7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left" vertical="center" indent="2" shrinkToFit="1"/>
    </xf>
    <xf numFmtId="3" fontId="13" fillId="0" borderId="1" xfId="0" applyNumberFormat="1" applyFont="1" applyFill="1" applyBorder="1" applyAlignment="1">
      <alignment horizontal="left" vertical="center" indent="1" shrinkToFit="1"/>
    </xf>
    <xf numFmtId="3" fontId="13" fillId="0" borderId="1" xfId="0" applyNumberFormat="1" applyFont="1" applyFill="1" applyBorder="1" applyAlignment="1">
      <alignment horizontal="left" vertical="top" indent="1" shrinkToFit="1"/>
    </xf>
    <xf numFmtId="3" fontId="13" fillId="0" borderId="1" xfId="0" applyNumberFormat="1" applyFont="1" applyFill="1" applyBorder="1" applyAlignment="1">
      <alignment horizontal="right" vertical="top" indent="1" shrinkToFit="1"/>
    </xf>
    <xf numFmtId="3" fontId="13" fillId="0" borderId="1" xfId="0" applyNumberFormat="1" applyFont="1" applyFill="1" applyBorder="1" applyAlignment="1">
      <alignment horizontal="right" vertical="center" indent="1" shrinkToFit="1"/>
    </xf>
    <xf numFmtId="1" fontId="13" fillId="0" borderId="1" xfId="0" applyNumberFormat="1" applyFont="1" applyFill="1" applyBorder="1" applyAlignment="1">
      <alignment horizontal="left" vertical="center" indent="2" shrinkToFit="1"/>
    </xf>
    <xf numFmtId="1" fontId="13" fillId="0" borderId="1" xfId="0" applyNumberFormat="1" applyFont="1" applyFill="1" applyBorder="1" applyAlignment="1">
      <alignment horizontal="right" vertical="center" indent="2" shrinkToFit="1"/>
    </xf>
    <xf numFmtId="3" fontId="13" fillId="0" borderId="1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right" vertical="top" indent="2" shrinkToFit="1"/>
    </xf>
    <xf numFmtId="3" fontId="13" fillId="0" borderId="5" xfId="0" applyNumberFormat="1" applyFont="1" applyFill="1" applyBorder="1" applyAlignment="1">
      <alignment horizontal="center" vertical="center" shrinkToFit="1"/>
    </xf>
    <xf numFmtId="3" fontId="13" fillId="0" borderId="5" xfId="0" applyNumberFormat="1" applyFont="1" applyFill="1" applyBorder="1" applyAlignment="1">
      <alignment horizontal="right" vertical="center" indent="2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right" vertical="center" indent="2" shrinkToFit="1"/>
    </xf>
    <xf numFmtId="3" fontId="13" fillId="0" borderId="7" xfId="0" applyNumberFormat="1" applyFont="1" applyFill="1" applyBorder="1" applyAlignment="1">
      <alignment horizontal="right" vertical="center" indent="2" shrinkToFit="1"/>
    </xf>
    <xf numFmtId="164" fontId="13" fillId="0" borderId="7" xfId="0" applyNumberFormat="1" applyFont="1" applyFill="1" applyBorder="1" applyAlignment="1">
      <alignment horizontal="left" vertical="top" wrapText="1"/>
    </xf>
    <xf numFmtId="3" fontId="13" fillId="0" borderId="26" xfId="0" applyNumberFormat="1" applyFont="1" applyFill="1" applyBorder="1" applyAlignment="1">
      <alignment horizontal="right" vertical="center" indent="2" shrinkToFit="1"/>
    </xf>
    <xf numFmtId="3" fontId="13" fillId="0" borderId="27" xfId="0" applyNumberFormat="1" applyFont="1" applyFill="1" applyBorder="1" applyAlignment="1">
      <alignment horizontal="right" vertical="center" indent="2" shrinkToFit="1"/>
    </xf>
    <xf numFmtId="0" fontId="13" fillId="0" borderId="27" xfId="0" applyFont="1" applyFill="1" applyBorder="1" applyAlignment="1">
      <alignment horizontal="left" vertical="top" wrapText="1"/>
    </xf>
    <xf numFmtId="3" fontId="13" fillId="0" borderId="6" xfId="0" applyNumberFormat="1" applyFont="1" applyFill="1" applyBorder="1" applyAlignment="1">
      <alignment horizontal="center" vertical="center" shrinkToFit="1"/>
    </xf>
    <xf numFmtId="3" fontId="13" fillId="0" borderId="6" xfId="0" applyNumberFormat="1" applyFont="1" applyFill="1" applyBorder="1" applyAlignment="1">
      <alignment horizontal="right" vertical="center" indent="2" shrinkToFit="1"/>
    </xf>
    <xf numFmtId="1" fontId="13" fillId="0" borderId="5" xfId="0" applyNumberFormat="1" applyFont="1" applyFill="1" applyBorder="1" applyAlignment="1">
      <alignment horizontal="center" vertical="top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left" vertical="top" shrinkToFit="1"/>
    </xf>
    <xf numFmtId="1" fontId="13" fillId="0" borderId="2" xfId="0" applyNumberFormat="1" applyFont="1" applyFill="1" applyBorder="1" applyAlignment="1">
      <alignment horizontal="left" vertical="top" shrinkToFit="1"/>
    </xf>
    <xf numFmtId="2" fontId="13" fillId="0" borderId="7" xfId="3" applyNumberFormat="1" applyFont="1" applyFill="1" applyBorder="1" applyAlignment="1">
      <alignment horizontal="center" vertical="center" wrapText="1" shrinkToFit="1"/>
    </xf>
    <xf numFmtId="0" fontId="13" fillId="0" borderId="1" xfId="4" applyFont="1" applyFill="1" applyBorder="1" applyAlignment="1">
      <alignment horizontal="left" vertical="top" wrapText="1"/>
    </xf>
    <xf numFmtId="0" fontId="13" fillId="0" borderId="2" xfId="4" applyFont="1" applyFill="1" applyBorder="1" applyAlignment="1">
      <alignment horizontal="left" vertical="top" wrapText="1"/>
    </xf>
    <xf numFmtId="3" fontId="13" fillId="0" borderId="5" xfId="0" applyNumberFormat="1" applyFont="1" applyFill="1" applyBorder="1" applyAlignment="1">
      <alignment horizontal="center" vertical="top" shrinkToFit="1"/>
    </xf>
    <xf numFmtId="0" fontId="13" fillId="0" borderId="22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1" fontId="24" fillId="2" borderId="27" xfId="0" applyNumberFormat="1" applyFont="1" applyFill="1" applyBorder="1" applyAlignment="1">
      <alignment horizontal="center" vertical="center" shrinkToFit="1"/>
    </xf>
    <xf numFmtId="1" fontId="24" fillId="2" borderId="27" xfId="0" applyNumberFormat="1" applyFont="1" applyFill="1" applyBorder="1" applyAlignment="1">
      <alignment horizontal="left" vertical="center" indent="2" shrinkToFit="1"/>
    </xf>
    <xf numFmtId="1" fontId="24" fillId="2" borderId="27" xfId="0" applyNumberFormat="1" applyFont="1" applyFill="1" applyBorder="1" applyAlignment="1">
      <alignment horizontal="left" vertical="center" indent="1" shrinkToFit="1"/>
    </xf>
    <xf numFmtId="0" fontId="39" fillId="0" borderId="0" xfId="0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 shrinkToFit="1"/>
    </xf>
    <xf numFmtId="0" fontId="14" fillId="0" borderId="2" xfId="0" applyFont="1" applyFill="1" applyBorder="1" applyAlignment="1">
      <alignment horizontal="left" vertical="top" wrapText="1"/>
    </xf>
    <xf numFmtId="0" fontId="14" fillId="0" borderId="23" xfId="0" applyFont="1" applyFill="1" applyBorder="1" applyAlignment="1">
      <alignment horizontal="left" vertical="top" wrapText="1"/>
    </xf>
    <xf numFmtId="3" fontId="14" fillId="0" borderId="7" xfId="0" applyNumberFormat="1" applyFont="1" applyFill="1" applyBorder="1" applyAlignment="1">
      <alignment horizontal="center" vertical="center" shrinkToFit="1"/>
    </xf>
    <xf numFmtId="3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3" fontId="33" fillId="0" borderId="7" xfId="0" applyNumberFormat="1" applyFont="1" applyFill="1" applyBorder="1" applyAlignment="1">
      <alignment horizontal="center" vertical="center" shrinkToFit="1"/>
    </xf>
    <xf numFmtId="174" fontId="33" fillId="0" borderId="7" xfId="2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174" fontId="13" fillId="0" borderId="7" xfId="2" applyNumberFormat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top" wrapText="1"/>
    </xf>
    <xf numFmtId="174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left" vertical="top" wrapText="1"/>
    </xf>
    <xf numFmtId="0" fontId="13" fillId="0" borderId="23" xfId="0" applyFont="1" applyFill="1" applyBorder="1" applyAlignment="1">
      <alignment horizontal="left" vertical="top" wrapText="1"/>
    </xf>
    <xf numFmtId="0" fontId="13" fillId="0" borderId="23" xfId="2" applyNumberFormat="1" applyFont="1" applyFill="1" applyBorder="1" applyAlignment="1">
      <alignment horizontal="left" vertical="top" wrapText="1"/>
    </xf>
    <xf numFmtId="174" fontId="14" fillId="0" borderId="7" xfId="2" applyNumberFormat="1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left" vertical="top" wrapText="1"/>
    </xf>
    <xf numFmtId="1" fontId="14" fillId="0" borderId="7" xfId="0" applyNumberFormat="1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top" wrapText="1"/>
    </xf>
    <xf numFmtId="0" fontId="33" fillId="0" borderId="21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top"/>
    </xf>
    <xf numFmtId="1" fontId="13" fillId="0" borderId="4" xfId="0" applyNumberFormat="1" applyFont="1" applyFill="1" applyBorder="1" applyAlignment="1">
      <alignment horizontal="center" vertical="center" shrinkToFit="1"/>
    </xf>
    <xf numFmtId="1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top" wrapText="1"/>
    </xf>
    <xf numFmtId="1" fontId="13" fillId="0" borderId="7" xfId="0" applyNumberFormat="1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left" wrapText="1"/>
    </xf>
    <xf numFmtId="3" fontId="13" fillId="0" borderId="7" xfId="0" applyNumberFormat="1" applyFont="1" applyFill="1" applyBorder="1" applyAlignment="1">
      <alignment horizontal="center" vertical="top" shrinkToFit="1"/>
    </xf>
    <xf numFmtId="1" fontId="13" fillId="0" borderId="7" xfId="0" applyNumberFormat="1" applyFont="1" applyFill="1" applyBorder="1" applyAlignment="1">
      <alignment horizontal="left" vertical="top" indent="2" shrinkToFit="1"/>
    </xf>
    <xf numFmtId="3" fontId="13" fillId="0" borderId="7" xfId="0" applyNumberFormat="1" applyFont="1" applyFill="1" applyBorder="1" applyAlignment="1">
      <alignment horizontal="right" vertical="top" indent="2" shrinkToFit="1"/>
    </xf>
    <xf numFmtId="1" fontId="13" fillId="0" borderId="7" xfId="0" applyNumberFormat="1" applyFont="1" applyFill="1" applyBorder="1" applyAlignment="1">
      <alignment horizontal="left" vertical="center" indent="2" shrinkToFit="1"/>
    </xf>
    <xf numFmtId="0" fontId="15" fillId="0" borderId="7" xfId="0" applyFont="1" applyFill="1" applyBorder="1" applyAlignment="1">
      <alignment horizontal="left" vertical="top"/>
    </xf>
    <xf numFmtId="174" fontId="13" fillId="0" borderId="9" xfId="2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top" shrinkToFit="1"/>
    </xf>
    <xf numFmtId="1" fontId="13" fillId="0" borderId="5" xfId="0" applyNumberFormat="1" applyFont="1" applyFill="1" applyBorder="1" applyAlignment="1">
      <alignment horizontal="left" vertical="top" shrinkToFit="1"/>
    </xf>
    <xf numFmtId="1" fontId="13" fillId="0" borderId="5" xfId="0" applyNumberFormat="1" applyFont="1" applyFill="1" applyBorder="1" applyAlignment="1">
      <alignment horizontal="left" vertical="top" indent="2" shrinkToFit="1"/>
    </xf>
    <xf numFmtId="3" fontId="13" fillId="0" borderId="5" xfId="0" applyNumberFormat="1" applyFont="1" applyFill="1" applyBorder="1" applyAlignment="1">
      <alignment horizontal="right" vertical="top" indent="2" shrinkToFit="1"/>
    </xf>
    <xf numFmtId="1" fontId="13" fillId="0" borderId="7" xfId="0" applyNumberFormat="1" applyFont="1" applyFill="1" applyBorder="1" applyAlignment="1">
      <alignment horizontal="left" vertical="top" shrinkToFit="1"/>
    </xf>
    <xf numFmtId="3" fontId="13" fillId="0" borderId="7" xfId="0" applyNumberFormat="1" applyFont="1" applyFill="1" applyBorder="1" applyAlignment="1">
      <alignment horizontal="left" vertical="center" indent="2" shrinkToFit="1"/>
    </xf>
    <xf numFmtId="0" fontId="13" fillId="8" borderId="7" xfId="0" applyFont="1" applyFill="1" applyBorder="1" applyAlignment="1">
      <alignment horizontal="left" vertical="top" wrapText="1"/>
    </xf>
    <xf numFmtId="3" fontId="13" fillId="8" borderId="7" xfId="0" applyNumberFormat="1" applyFont="1" applyFill="1" applyBorder="1" applyAlignment="1">
      <alignment horizontal="center" vertical="center" shrinkToFit="1"/>
    </xf>
    <xf numFmtId="1" fontId="13" fillId="0" borderId="7" xfId="0" applyNumberFormat="1" applyFont="1" applyFill="1" applyBorder="1" applyAlignment="1">
      <alignment horizontal="left" vertical="top" wrapText="1" shrinkToFit="1"/>
    </xf>
    <xf numFmtId="175" fontId="13" fillId="0" borderId="7" xfId="3" applyNumberFormat="1" applyFont="1" applyFill="1" applyBorder="1" applyAlignment="1">
      <alignment horizontal="center" vertical="center" shrinkToFit="1"/>
    </xf>
    <xf numFmtId="175" fontId="13" fillId="0" borderId="7" xfId="3" applyNumberFormat="1" applyFont="1" applyFill="1" applyBorder="1" applyAlignment="1">
      <alignment horizontal="center" vertical="center" wrapText="1"/>
    </xf>
    <xf numFmtId="3" fontId="0" fillId="3" borderId="0" xfId="0" applyNumberFormat="1" applyFill="1" applyBorder="1" applyAlignment="1">
      <alignment horizontal="left" vertical="top"/>
    </xf>
    <xf numFmtId="175" fontId="0" fillId="0" borderId="0" xfId="3" applyNumberFormat="1" applyFont="1" applyFill="1" applyBorder="1" applyAlignment="1">
      <alignment horizontal="left" vertical="top"/>
    </xf>
    <xf numFmtId="175" fontId="0" fillId="3" borderId="0" xfId="3" applyNumberFormat="1" applyFont="1" applyFill="1" applyBorder="1" applyAlignment="1">
      <alignment horizontal="left" vertical="top"/>
    </xf>
    <xf numFmtId="175" fontId="32" fillId="0" borderId="0" xfId="3" applyNumberFormat="1" applyFont="1" applyFill="1" applyBorder="1" applyAlignment="1">
      <alignment horizontal="left" vertical="top"/>
    </xf>
    <xf numFmtId="175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 wrapText="1"/>
    </xf>
    <xf numFmtId="164" fontId="0" fillId="0" borderId="0" xfId="3" applyFont="1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164" fontId="0" fillId="0" borderId="0" xfId="0" applyNumberFormat="1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164" fontId="13" fillId="0" borderId="7" xfId="3" applyFont="1" applyFill="1" applyBorder="1" applyAlignment="1">
      <alignment horizontal="center" vertical="center" wrapText="1"/>
    </xf>
    <xf numFmtId="173" fontId="13" fillId="0" borderId="7" xfId="3" applyNumberFormat="1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>
      <alignment horizontal="center" vertical="top" shrinkToFit="1"/>
    </xf>
    <xf numFmtId="3" fontId="13" fillId="0" borderId="2" xfId="0" applyNumberFormat="1" applyFont="1" applyFill="1" applyBorder="1" applyAlignment="1">
      <alignment horizontal="center" vertical="center" shrinkToFit="1"/>
    </xf>
    <xf numFmtId="3" fontId="13" fillId="0" borderId="4" xfId="0" applyNumberFormat="1" applyFont="1" applyFill="1" applyBorder="1" applyAlignment="1">
      <alignment horizontal="center" vertical="center" shrinkToFit="1"/>
    </xf>
    <xf numFmtId="1" fontId="13" fillId="0" borderId="2" xfId="0" applyNumberFormat="1" applyFont="1" applyFill="1" applyBorder="1" applyAlignment="1">
      <alignment horizontal="center" vertical="center" shrinkToFit="1"/>
    </xf>
    <xf numFmtId="3" fontId="33" fillId="0" borderId="7" xfId="0" applyNumberFormat="1" applyFont="1" applyFill="1" applyBorder="1" applyAlignment="1">
      <alignment horizontal="center" vertical="center" wrapText="1"/>
    </xf>
    <xf numFmtId="1" fontId="33" fillId="0" borderId="7" xfId="0" applyNumberFormat="1" applyFont="1" applyFill="1" applyBorder="1" applyAlignment="1">
      <alignment horizontal="center" vertical="center" shrinkToFit="1"/>
    </xf>
    <xf numFmtId="173" fontId="33" fillId="0" borderId="7" xfId="3" applyNumberFormat="1" applyFont="1" applyFill="1" applyBorder="1" applyAlignment="1">
      <alignment horizontal="center" vertical="center"/>
    </xf>
    <xf numFmtId="3" fontId="33" fillId="8" borderId="7" xfId="0" applyNumberFormat="1" applyFont="1" applyFill="1" applyBorder="1" applyAlignment="1">
      <alignment horizontal="center" vertical="center" shrinkToFit="1"/>
    </xf>
    <xf numFmtId="3" fontId="33" fillId="8" borderId="7" xfId="0" applyNumberFormat="1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left" vertical="top" indent="2" shrinkToFit="1"/>
    </xf>
    <xf numFmtId="1" fontId="13" fillId="8" borderId="1" xfId="0" applyNumberFormat="1" applyFont="1" applyFill="1" applyBorder="1" applyAlignment="1">
      <alignment horizontal="center" vertical="center" shrinkToFit="1"/>
    </xf>
    <xf numFmtId="3" fontId="13" fillId="8" borderId="1" xfId="0" applyNumberFormat="1" applyFont="1" applyFill="1" applyBorder="1" applyAlignment="1">
      <alignment horizontal="center" vertical="center" shrinkToFit="1"/>
    </xf>
    <xf numFmtId="3" fontId="13" fillId="7" borderId="1" xfId="0" applyNumberFormat="1" applyFont="1" applyFill="1" applyBorder="1" applyAlignment="1">
      <alignment horizontal="center" vertical="center" shrinkToFit="1"/>
    </xf>
    <xf numFmtId="1" fontId="13" fillId="8" borderId="5" xfId="0" applyNumberFormat="1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left" vertical="top" wrapText="1"/>
    </xf>
    <xf numFmtId="1" fontId="13" fillId="8" borderId="7" xfId="0" applyNumberFormat="1" applyFont="1" applyFill="1" applyBorder="1" applyAlignment="1">
      <alignment horizontal="center" vertical="center" shrinkToFit="1"/>
    </xf>
    <xf numFmtId="3" fontId="13" fillId="8" borderId="7" xfId="0" applyNumberFormat="1" applyFont="1" applyFill="1" applyBorder="1" applyAlignment="1">
      <alignment horizontal="left" vertical="center" indent="2" shrinkToFit="1"/>
    </xf>
    <xf numFmtId="3" fontId="13" fillId="8" borderId="7" xfId="0" applyNumberFormat="1" applyFont="1" applyFill="1" applyBorder="1" applyAlignment="1">
      <alignment horizontal="center" vertical="center" wrapText="1"/>
    </xf>
    <xf numFmtId="174" fontId="13" fillId="8" borderId="7" xfId="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1" fontId="18" fillId="0" borderId="10" xfId="0" applyNumberFormat="1" applyFont="1" applyFill="1" applyBorder="1" applyAlignment="1">
      <alignment horizontal="left" vertical="center" wrapText="1" shrinkToFit="1"/>
    </xf>
    <xf numFmtId="1" fontId="18" fillId="0" borderId="3" xfId="0" applyNumberFormat="1" applyFont="1" applyFill="1" applyBorder="1" applyAlignment="1">
      <alignment horizontal="left" vertical="center" wrapText="1" shrinkToFit="1"/>
    </xf>
    <xf numFmtId="1" fontId="18" fillId="0" borderId="4" xfId="0" applyNumberFormat="1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4" fillId="0" borderId="28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1" fontId="25" fillId="0" borderId="25" xfId="0" applyNumberFormat="1" applyFont="1" applyFill="1" applyBorder="1" applyAlignment="1">
      <alignment horizontal="left" vertical="center" wrapText="1" shrinkToFit="1"/>
    </xf>
    <xf numFmtId="1" fontId="25" fillId="0" borderId="0" xfId="0" applyNumberFormat="1" applyFont="1" applyFill="1" applyBorder="1" applyAlignment="1">
      <alignment horizontal="left" vertical="center" wrapText="1" shrinkToFit="1"/>
    </xf>
    <xf numFmtId="1" fontId="25" fillId="0" borderId="26" xfId="0" applyNumberFormat="1" applyFont="1" applyFill="1" applyBorder="1" applyAlignment="1">
      <alignment horizontal="left" vertical="center" wrapText="1" shrinkToFit="1"/>
    </xf>
    <xf numFmtId="0" fontId="4" fillId="2" borderId="5" xfId="0" applyFont="1" applyFill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left" vertical="center" wrapText="1" indent="2"/>
    </xf>
    <xf numFmtId="0" fontId="23" fillId="2" borderId="22" xfId="0" applyFont="1" applyFill="1" applyBorder="1" applyAlignment="1">
      <alignment horizontal="center" vertical="top" wrapText="1"/>
    </xf>
    <xf numFmtId="0" fontId="23" fillId="2" borderId="27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1" fontId="14" fillId="0" borderId="23" xfId="0" applyNumberFormat="1" applyFont="1" applyFill="1" applyBorder="1" applyAlignment="1">
      <alignment horizontal="left" vertical="center" wrapText="1" shrinkToFit="1"/>
    </xf>
    <xf numFmtId="1" fontId="14" fillId="0" borderId="24" xfId="0" applyNumberFormat="1" applyFont="1" applyFill="1" applyBorder="1" applyAlignment="1">
      <alignment horizontal="left" vertical="center" wrapText="1" shrinkToFit="1"/>
    </xf>
    <xf numFmtId="1" fontId="14" fillId="0" borderId="20" xfId="0" applyNumberFormat="1" applyFont="1" applyFill="1" applyBorder="1" applyAlignment="1">
      <alignment horizontal="left" vertical="center" wrapText="1" shrinkToFit="1"/>
    </xf>
    <xf numFmtId="0" fontId="20" fillId="0" borderId="23" xfId="0" applyFont="1" applyFill="1" applyBorder="1" applyAlignment="1">
      <alignment horizontal="left" vertical="top"/>
    </xf>
    <xf numFmtId="0" fontId="20" fillId="0" borderId="24" xfId="0" applyFont="1" applyFill="1" applyBorder="1" applyAlignment="1">
      <alignment horizontal="left" vertical="top"/>
    </xf>
    <xf numFmtId="0" fontId="20" fillId="0" borderId="20" xfId="0" applyFont="1" applyFill="1" applyBorder="1" applyAlignment="1">
      <alignment horizontal="left" vertical="top"/>
    </xf>
    <xf numFmtId="0" fontId="14" fillId="0" borderId="23" xfId="0" applyFont="1" applyFill="1" applyBorder="1" applyAlignment="1">
      <alignment horizontal="left" vertical="top" wrapText="1"/>
    </xf>
    <xf numFmtId="0" fontId="14" fillId="0" borderId="24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" fontId="14" fillId="0" borderId="13" xfId="0" applyNumberFormat="1" applyFont="1" applyFill="1" applyBorder="1" applyAlignment="1">
      <alignment horizontal="left" vertical="top" shrinkToFit="1"/>
    </xf>
    <xf numFmtId="0" fontId="14" fillId="0" borderId="31" xfId="0" applyFont="1" applyFill="1" applyBorder="1" applyAlignment="1">
      <alignment horizontal="left" vertical="top" wrapText="1"/>
    </xf>
    <xf numFmtId="0" fontId="14" fillId="0" borderId="29" xfId="0" applyFont="1" applyFill="1" applyBorder="1" applyAlignment="1">
      <alignment horizontal="left" vertical="top" wrapText="1"/>
    </xf>
    <xf numFmtId="0" fontId="14" fillId="0" borderId="3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14" fillId="0" borderId="32" xfId="0" applyFont="1" applyFill="1" applyBorder="1" applyAlignment="1">
      <alignment horizontal="left" vertical="top" wrapText="1"/>
    </xf>
    <xf numFmtId="0" fontId="14" fillId="0" borderId="3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70" fontId="7" fillId="0" borderId="2" xfId="0" applyNumberFormat="1" applyFont="1" applyFill="1" applyBorder="1" applyAlignment="1">
      <alignment horizontal="left" vertical="center" shrinkToFit="1"/>
    </xf>
    <xf numFmtId="170" fontId="7" fillId="0" borderId="4" xfId="0" applyNumberFormat="1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left" vertical="center" shrinkToFit="1"/>
    </xf>
    <xf numFmtId="165" fontId="7" fillId="0" borderId="4" xfId="0" applyNumberFormat="1" applyFont="1" applyFill="1" applyBorder="1" applyAlignment="1">
      <alignment horizontal="left" vertical="center" shrinkToFit="1"/>
    </xf>
    <xf numFmtId="2" fontId="7" fillId="0" borderId="2" xfId="0" applyNumberFormat="1" applyFont="1" applyFill="1" applyBorder="1" applyAlignment="1">
      <alignment horizontal="left" vertical="center" shrinkToFit="1"/>
    </xf>
    <xf numFmtId="2" fontId="7" fillId="0" borderId="4" xfId="0" applyNumberFormat="1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top" wrapText="1" indent="2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shrinkToFit="1"/>
    </xf>
    <xf numFmtId="1" fontId="7" fillId="0" borderId="4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167" fontId="7" fillId="0" borderId="2" xfId="0" applyNumberFormat="1" applyFont="1" applyFill="1" applyBorder="1" applyAlignment="1">
      <alignment horizontal="left" vertical="center" shrinkToFit="1"/>
    </xf>
    <xf numFmtId="167" fontId="7" fillId="0" borderId="4" xfId="0" applyNumberFormat="1" applyFont="1" applyFill="1" applyBorder="1" applyAlignment="1">
      <alignment horizontal="left" vertical="center" shrinkToFit="1"/>
    </xf>
    <xf numFmtId="168" fontId="7" fillId="0" borderId="2" xfId="0" applyNumberFormat="1" applyFont="1" applyFill="1" applyBorder="1" applyAlignment="1">
      <alignment horizontal="left" vertical="center" shrinkToFit="1"/>
    </xf>
    <xf numFmtId="168" fontId="7" fillId="0" borderId="3" xfId="0" applyNumberFormat="1" applyFont="1" applyFill="1" applyBorder="1" applyAlignment="1">
      <alignment horizontal="left" vertical="center" shrinkToFit="1"/>
    </xf>
    <xf numFmtId="168" fontId="7" fillId="0" borderId="4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67" fontId="7" fillId="0" borderId="2" xfId="0" applyNumberFormat="1" applyFont="1" applyFill="1" applyBorder="1" applyAlignment="1">
      <alignment horizontal="center" vertical="center" shrinkToFit="1"/>
    </xf>
    <xf numFmtId="167" fontId="7" fillId="0" borderId="4" xfId="0" applyNumberFormat="1" applyFont="1" applyFill="1" applyBorder="1" applyAlignment="1">
      <alignment horizontal="center" vertical="center" shrinkToFit="1"/>
    </xf>
    <xf numFmtId="168" fontId="7" fillId="0" borderId="2" xfId="0" applyNumberFormat="1" applyFont="1" applyFill="1" applyBorder="1" applyAlignment="1">
      <alignment horizontal="center" vertical="center" shrinkToFit="1"/>
    </xf>
    <xf numFmtId="168" fontId="7" fillId="0" borderId="3" xfId="0" applyNumberFormat="1" applyFont="1" applyFill="1" applyBorder="1" applyAlignment="1">
      <alignment horizontal="center" vertical="center" shrinkToFit="1"/>
    </xf>
    <xf numFmtId="168" fontId="7" fillId="0" borderId="4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top" wrapText="1"/>
    </xf>
    <xf numFmtId="169" fontId="7" fillId="0" borderId="2" xfId="0" applyNumberFormat="1" applyFont="1" applyFill="1" applyBorder="1" applyAlignment="1">
      <alignment horizontal="center" vertical="center" shrinkToFit="1"/>
    </xf>
    <xf numFmtId="169" fontId="7" fillId="0" borderId="3" xfId="0" applyNumberFormat="1" applyFont="1" applyFill="1" applyBorder="1" applyAlignment="1">
      <alignment horizontal="center" vertical="center" shrinkToFit="1"/>
    </xf>
    <xf numFmtId="169" fontId="7" fillId="0" borderId="4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68" fontId="7" fillId="0" borderId="2" xfId="0" applyNumberFormat="1" applyFont="1" applyFill="1" applyBorder="1" applyAlignment="1">
      <alignment horizontal="left" vertical="top" shrinkToFit="1"/>
    </xf>
    <xf numFmtId="168" fontId="7" fillId="0" borderId="4" xfId="0" applyNumberFormat="1" applyFont="1" applyFill="1" applyBorder="1" applyAlignment="1">
      <alignment horizontal="left" vertical="top" shrinkToFit="1"/>
    </xf>
    <xf numFmtId="169" fontId="7" fillId="0" borderId="2" xfId="0" applyNumberFormat="1" applyFont="1" applyFill="1" applyBorder="1" applyAlignment="1">
      <alignment horizontal="left" vertical="center" shrinkToFit="1"/>
    </xf>
    <xf numFmtId="169" fontId="7" fillId="0" borderId="4" xfId="0" applyNumberFormat="1" applyFont="1" applyFill="1" applyBorder="1" applyAlignment="1">
      <alignment horizontal="left" vertical="center" shrinkToFit="1"/>
    </xf>
    <xf numFmtId="0" fontId="0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164" fontId="0" fillId="4" borderId="0" xfId="3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right" vertical="top"/>
    </xf>
    <xf numFmtId="0" fontId="12" fillId="4" borderId="0" xfId="0" applyFont="1" applyFill="1" applyBorder="1" applyAlignment="1">
      <alignment horizontal="left" vertical="top"/>
    </xf>
    <xf numFmtId="164" fontId="12" fillId="4" borderId="0" xfId="3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164" fontId="4" fillId="4" borderId="7" xfId="3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center" wrapText="1"/>
    </xf>
    <xf numFmtId="1" fontId="13" fillId="4" borderId="34" xfId="0" applyNumberFormat="1" applyFont="1" applyFill="1" applyBorder="1" applyAlignment="1">
      <alignment horizontal="center" vertical="center" shrinkToFit="1"/>
    </xf>
    <xf numFmtId="0" fontId="14" fillId="4" borderId="5" xfId="0" applyFont="1" applyFill="1" applyBorder="1" applyAlignment="1">
      <alignment horizontal="left" vertical="top" wrapText="1"/>
    </xf>
    <xf numFmtId="0" fontId="14" fillId="4" borderId="34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center" vertical="center" wrapText="1"/>
    </xf>
    <xf numFmtId="3" fontId="14" fillId="4" borderId="34" xfId="0" applyNumberFormat="1" applyFont="1" applyFill="1" applyBorder="1" applyAlignment="1">
      <alignment horizontal="center" vertical="center" wrapText="1" shrinkToFit="1"/>
    </xf>
    <xf numFmtId="3" fontId="14" fillId="4" borderId="5" xfId="0" applyNumberFormat="1" applyFont="1" applyFill="1" applyBorder="1" applyAlignment="1">
      <alignment horizontal="center" vertical="center" shrinkToFit="1"/>
    </xf>
    <xf numFmtId="0" fontId="14" fillId="4" borderId="34" xfId="0" applyFont="1" applyFill="1" applyBorder="1" applyAlignment="1">
      <alignment horizontal="left" vertical="top" wrapText="1"/>
    </xf>
    <xf numFmtId="49" fontId="13" fillId="4" borderId="34" xfId="0" applyNumberFormat="1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left" vertical="top" wrapText="1"/>
    </xf>
    <xf numFmtId="0" fontId="33" fillId="4" borderId="7" xfId="0" applyFont="1" applyFill="1" applyBorder="1" applyAlignment="1">
      <alignment horizontal="left" vertical="center" wrapText="1"/>
    </xf>
    <xf numFmtId="0" fontId="33" fillId="4" borderId="34" xfId="0" applyFont="1" applyFill="1" applyBorder="1" applyAlignment="1">
      <alignment horizontal="center" vertical="center" wrapText="1"/>
    </xf>
    <xf numFmtId="3" fontId="33" fillId="4" borderId="34" xfId="0" applyNumberFormat="1" applyFont="1" applyFill="1" applyBorder="1" applyAlignment="1">
      <alignment horizontal="center" vertical="center" wrapText="1" shrinkToFit="1"/>
    </xf>
    <xf numFmtId="3" fontId="33" fillId="4" borderId="7" xfId="0" applyNumberFormat="1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wrapText="1"/>
    </xf>
    <xf numFmtId="3" fontId="33" fillId="4" borderId="7" xfId="0" applyNumberFormat="1" applyFont="1" applyFill="1" applyBorder="1" applyAlignment="1">
      <alignment horizontal="center" vertical="center" wrapText="1" shrinkToFit="1"/>
    </xf>
    <xf numFmtId="0" fontId="13" fillId="4" borderId="6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 wrapText="1"/>
    </xf>
    <xf numFmtId="3" fontId="13" fillId="4" borderId="5" xfId="0" applyNumberFormat="1" applyFont="1" applyFill="1" applyBorder="1" applyAlignment="1">
      <alignment horizontal="center" vertical="center" shrinkToFit="1"/>
    </xf>
    <xf numFmtId="174" fontId="13" fillId="4" borderId="34" xfId="2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center" vertical="center" shrinkToFit="1"/>
    </xf>
    <xf numFmtId="174" fontId="14" fillId="4" borderId="7" xfId="2" applyNumberFormat="1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left" vertical="top" wrapText="1"/>
    </xf>
    <xf numFmtId="174" fontId="33" fillId="4" borderId="7" xfId="2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vertical="top" wrapText="1"/>
    </xf>
    <xf numFmtId="0" fontId="33" fillId="4" borderId="1" xfId="0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 shrinkToFit="1"/>
    </xf>
    <xf numFmtId="0" fontId="35" fillId="4" borderId="1" xfId="0" applyFont="1" applyFill="1" applyBorder="1" applyAlignment="1">
      <alignment horizontal="center" vertical="center" wrapText="1"/>
    </xf>
    <xf numFmtId="0" fontId="33" fillId="4" borderId="7" xfId="1" applyFont="1" applyFill="1" applyBorder="1" applyAlignment="1">
      <alignment horizontal="center" vertical="center" wrapText="1"/>
    </xf>
    <xf numFmtId="3" fontId="33" fillId="4" borderId="1" xfId="0" applyNumberFormat="1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shrinkToFit="1"/>
    </xf>
    <xf numFmtId="0" fontId="13" fillId="4" borderId="7" xfId="2" applyNumberFormat="1" applyFont="1" applyFill="1" applyBorder="1" applyAlignment="1">
      <alignment horizontal="left" vertical="top" wrapText="1"/>
    </xf>
    <xf numFmtId="3" fontId="11" fillId="4" borderId="6" xfId="0" applyNumberFormat="1" applyFont="1" applyFill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left" vertical="top" wrapText="1"/>
    </xf>
    <xf numFmtId="3" fontId="38" fillId="4" borderId="7" xfId="0" applyNumberFormat="1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wrapText="1"/>
    </xf>
    <xf numFmtId="3" fontId="34" fillId="4" borderId="7" xfId="0" applyNumberFormat="1" applyFont="1" applyFill="1" applyBorder="1" applyAlignment="1">
      <alignment horizontal="center" vertical="center" shrinkToFit="1"/>
    </xf>
    <xf numFmtId="0" fontId="35" fillId="4" borderId="7" xfId="0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left" vertical="top" wrapText="1"/>
    </xf>
    <xf numFmtId="3" fontId="33" fillId="4" borderId="34" xfId="0" applyNumberFormat="1" applyFont="1" applyFill="1" applyBorder="1" applyAlignment="1">
      <alignment horizontal="center" vertical="center" shrinkToFit="1"/>
    </xf>
    <xf numFmtId="0" fontId="33" fillId="4" borderId="1" xfId="0" applyFont="1" applyFill="1" applyBorder="1" applyAlignment="1">
      <alignment horizontal="left" vertical="center" wrapText="1"/>
    </xf>
    <xf numFmtId="3" fontId="34" fillId="4" borderId="1" xfId="0" applyNumberFormat="1" applyFont="1" applyFill="1" applyBorder="1" applyAlignment="1">
      <alignment horizontal="center" vertical="center" shrinkToFit="1"/>
    </xf>
    <xf numFmtId="3" fontId="11" fillId="4" borderId="1" xfId="0" applyNumberFormat="1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3" fontId="38" fillId="4" borderId="5" xfId="0" applyNumberFormat="1" applyFont="1" applyFill="1" applyBorder="1" applyAlignment="1">
      <alignment horizontal="center" vertical="center" shrinkToFit="1"/>
    </xf>
    <xf numFmtId="0" fontId="20" fillId="4" borderId="5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left" vertical="top" wrapText="1"/>
    </xf>
    <xf numFmtId="0" fontId="33" fillId="4" borderId="5" xfId="0" applyFont="1" applyFill="1" applyBorder="1" applyAlignment="1">
      <alignment horizontal="left" vertical="center" wrapText="1"/>
    </xf>
    <xf numFmtId="0" fontId="33" fillId="4" borderId="5" xfId="0" applyFont="1" applyFill="1" applyBorder="1" applyAlignment="1">
      <alignment horizontal="center" vertical="center" wrapText="1"/>
    </xf>
    <xf numFmtId="3" fontId="34" fillId="4" borderId="5" xfId="0" applyNumberFormat="1" applyFont="1" applyFill="1" applyBorder="1" applyAlignment="1">
      <alignment horizontal="center" vertical="center" shrinkToFit="1"/>
    </xf>
    <xf numFmtId="0" fontId="35" fillId="4" borderId="5" xfId="0" applyFont="1" applyFill="1" applyBorder="1" applyAlignment="1">
      <alignment horizontal="center" vertical="center" wrapText="1"/>
    </xf>
    <xf numFmtId="3" fontId="33" fillId="4" borderId="5" xfId="0" applyNumberFormat="1" applyFont="1" applyFill="1" applyBorder="1" applyAlignment="1">
      <alignment horizontal="center" vertical="center" shrinkToFit="1"/>
    </xf>
    <xf numFmtId="0" fontId="33" fillId="4" borderId="27" xfId="0" applyFont="1" applyFill="1" applyBorder="1" applyAlignment="1">
      <alignment horizontal="left" vertical="top" wrapText="1"/>
    </xf>
    <xf numFmtId="0" fontId="33" fillId="4" borderId="28" xfId="0" applyFont="1" applyFill="1" applyBorder="1" applyAlignment="1">
      <alignment horizontal="left" vertical="center" wrapText="1"/>
    </xf>
    <xf numFmtId="3" fontId="34" fillId="4" borderId="26" xfId="0" applyNumberFormat="1" applyFont="1" applyFill="1" applyBorder="1" applyAlignment="1">
      <alignment horizontal="center" vertical="center" shrinkToFit="1"/>
    </xf>
    <xf numFmtId="0" fontId="35" fillId="4" borderId="27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3" fontId="33" fillId="4" borderId="27" xfId="0" applyNumberFormat="1" applyFont="1" applyFill="1" applyBorder="1" applyAlignment="1">
      <alignment horizontal="center" vertical="center" shrinkToFit="1"/>
    </xf>
    <xf numFmtId="0" fontId="33" fillId="4" borderId="23" xfId="0" applyFont="1" applyFill="1" applyBorder="1" applyAlignment="1">
      <alignment horizontal="left" vertical="center" wrapText="1"/>
    </xf>
    <xf numFmtId="3" fontId="34" fillId="4" borderId="20" xfId="0" applyNumberFormat="1" applyFont="1" applyFill="1" applyBorder="1" applyAlignment="1">
      <alignment horizontal="center" vertical="center" shrinkToFit="1"/>
    </xf>
    <xf numFmtId="0" fontId="33" fillId="4" borderId="6" xfId="0" applyFont="1" applyFill="1" applyBorder="1" applyAlignment="1">
      <alignment horizontal="left" vertical="top" wrapText="1"/>
    </xf>
    <xf numFmtId="0" fontId="33" fillId="4" borderId="6" xfId="0" applyFont="1" applyFill="1" applyBorder="1" applyAlignment="1">
      <alignment horizontal="left" vertical="center" wrapText="1"/>
    </xf>
    <xf numFmtId="0" fontId="33" fillId="4" borderId="6" xfId="0" applyFont="1" applyFill="1" applyBorder="1" applyAlignment="1">
      <alignment horizontal="center" vertical="center" wrapText="1"/>
    </xf>
    <xf numFmtId="3" fontId="34" fillId="4" borderId="6" xfId="0" applyNumberFormat="1" applyFont="1" applyFill="1" applyBorder="1" applyAlignment="1">
      <alignment horizontal="center" vertical="center" shrinkToFit="1"/>
    </xf>
    <xf numFmtId="0" fontId="35" fillId="4" borderId="6" xfId="0" applyFont="1" applyFill="1" applyBorder="1" applyAlignment="1">
      <alignment horizontal="center" vertical="center" wrapText="1"/>
    </xf>
    <xf numFmtId="3" fontId="33" fillId="4" borderId="6" xfId="0" applyNumberFormat="1" applyFont="1" applyFill="1" applyBorder="1" applyAlignment="1">
      <alignment horizontal="center" vertical="center" shrinkToFit="1"/>
    </xf>
    <xf numFmtId="3" fontId="11" fillId="4" borderId="7" xfId="0" applyNumberFormat="1" applyFont="1" applyFill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shrinkToFit="1"/>
    </xf>
    <xf numFmtId="3" fontId="0" fillId="4" borderId="0" xfId="0" applyNumberFormat="1" applyFill="1" applyBorder="1" applyAlignment="1">
      <alignment horizontal="left" vertical="top"/>
    </xf>
    <xf numFmtId="0" fontId="14" fillId="4" borderId="21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1" fontId="11" fillId="4" borderId="1" xfId="0" applyNumberFormat="1" applyFont="1" applyFill="1" applyBorder="1" applyAlignment="1">
      <alignment horizontal="center" vertical="center" shrinkToFit="1"/>
    </xf>
    <xf numFmtId="3" fontId="11" fillId="4" borderId="1" xfId="0" applyNumberFormat="1" applyFont="1" applyFill="1" applyBorder="1" applyAlignment="1">
      <alignment horizontal="right" vertical="center" indent="1" shrinkToFit="1"/>
    </xf>
    <xf numFmtId="0" fontId="15" fillId="4" borderId="1" xfId="0" applyFont="1" applyFill="1" applyBorder="1" applyAlignment="1">
      <alignment horizontal="left" vertical="top" wrapText="1"/>
    </xf>
    <xf numFmtId="0" fontId="13" fillId="4" borderId="7" xfId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shrinkToFit="1"/>
    </xf>
    <xf numFmtId="3" fontId="13" fillId="4" borderId="1" xfId="0" applyNumberFormat="1" applyFont="1" applyFill="1" applyBorder="1" applyAlignment="1">
      <alignment horizontal="right" vertical="center" indent="1" shrinkToFit="1"/>
    </xf>
    <xf numFmtId="3" fontId="13" fillId="4" borderId="1" xfId="0" applyNumberFormat="1" applyFont="1" applyFill="1" applyBorder="1" applyAlignment="1">
      <alignment horizontal="center" vertical="top" shrinkToFit="1"/>
    </xf>
    <xf numFmtId="1" fontId="13" fillId="4" borderId="1" xfId="0" applyNumberFormat="1" applyFont="1" applyFill="1" applyBorder="1" applyAlignment="1">
      <alignment horizontal="center" vertical="top" shrinkToFit="1"/>
    </xf>
    <xf numFmtId="3" fontId="11" fillId="4" borderId="1" xfId="0" applyNumberFormat="1" applyFont="1" applyFill="1" applyBorder="1" applyAlignment="1">
      <alignment horizontal="left" vertical="center" indent="1" shrinkToFit="1"/>
    </xf>
    <xf numFmtId="0" fontId="13" fillId="4" borderId="1" xfId="0" applyFont="1" applyFill="1" applyBorder="1" applyAlignment="1">
      <alignment horizontal="center" vertical="top" wrapText="1"/>
    </xf>
    <xf numFmtId="3" fontId="11" fillId="4" borderId="1" xfId="0" applyNumberFormat="1" applyFont="1" applyFill="1" applyBorder="1" applyAlignment="1">
      <alignment horizontal="left" vertical="top" indent="1" shrinkToFit="1"/>
    </xf>
    <xf numFmtId="0" fontId="15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vertical="top" wrapText="1"/>
    </xf>
    <xf numFmtId="0" fontId="15" fillId="4" borderId="7" xfId="0" applyFont="1" applyFill="1" applyBorder="1" applyAlignment="1">
      <alignment horizontal="left" vertical="top" wrapText="1"/>
    </xf>
    <xf numFmtId="3" fontId="11" fillId="4" borderId="7" xfId="0" applyNumberFormat="1" applyFont="1" applyFill="1" applyBorder="1" applyAlignment="1">
      <alignment horizontal="left" vertical="center" indent="1" shrinkToFi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left" vertical="center" indent="2" shrinkToFit="1"/>
    </xf>
    <xf numFmtId="1" fontId="11" fillId="4" borderId="1" xfId="0" applyNumberFormat="1" applyFont="1" applyFill="1" applyBorder="1" applyAlignment="1">
      <alignment horizontal="left" vertical="top" indent="2" shrinkToFit="1"/>
    </xf>
    <xf numFmtId="3" fontId="11" fillId="4" borderId="1" xfId="0" applyNumberFormat="1" applyFont="1" applyFill="1" applyBorder="1" applyAlignment="1">
      <alignment horizontal="right" vertical="top" indent="1" shrinkToFit="1"/>
    </xf>
    <xf numFmtId="0" fontId="15" fillId="4" borderId="5" xfId="0" applyFont="1" applyFill="1" applyBorder="1" applyAlignment="1">
      <alignment horizontal="left" vertical="top" wrapText="1"/>
    </xf>
    <xf numFmtId="3" fontId="11" fillId="4" borderId="5" xfId="0" applyNumberFormat="1" applyFont="1" applyFill="1" applyBorder="1" applyAlignment="1">
      <alignment horizontal="left" vertical="center" indent="1" shrinkToFit="1"/>
    </xf>
    <xf numFmtId="0" fontId="15" fillId="4" borderId="5" xfId="0" applyFont="1" applyFill="1" applyBorder="1" applyAlignment="1">
      <alignment horizontal="left" vertical="center" wrapText="1"/>
    </xf>
    <xf numFmtId="0" fontId="13" fillId="4" borderId="34" xfId="1" applyFont="1" applyFill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 shrinkToFit="1"/>
    </xf>
    <xf numFmtId="0" fontId="0" fillId="4" borderId="7" xfId="0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center" vertical="center" wrapText="1"/>
    </xf>
    <xf numFmtId="164" fontId="11" fillId="4" borderId="1" xfId="3" applyFont="1" applyFill="1" applyBorder="1" applyAlignment="1">
      <alignment horizontal="center" vertical="center" shrinkToFit="1"/>
    </xf>
    <xf numFmtId="0" fontId="13" fillId="4" borderId="0" xfId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1" fontId="11" fillId="4" borderId="6" xfId="0" applyNumberFormat="1" applyFont="1" applyFill="1" applyBorder="1" applyAlignment="1">
      <alignment horizontal="center" vertical="center" shrinkToFit="1"/>
    </xf>
    <xf numFmtId="0" fontId="13" fillId="4" borderId="9" xfId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1" fontId="13" fillId="4" borderId="4" xfId="0" applyNumberFormat="1" applyFont="1" applyFill="1" applyBorder="1" applyAlignment="1">
      <alignment horizontal="center" vertical="center" shrinkToFit="1"/>
    </xf>
    <xf numFmtId="164" fontId="11" fillId="4" borderId="1" xfId="3" applyFont="1" applyFill="1" applyBorder="1" applyAlignment="1">
      <alignment vertical="center" shrinkToFit="1"/>
    </xf>
    <xf numFmtId="164" fontId="0" fillId="4" borderId="0" xfId="0" applyNumberFormat="1" applyFill="1" applyBorder="1" applyAlignment="1">
      <alignment horizontal="left" vertical="top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1" fontId="11" fillId="4" borderId="1" xfId="0" applyNumberFormat="1" applyFont="1" applyFill="1" applyBorder="1" applyAlignment="1">
      <alignment horizontal="left" vertical="center" indent="1" shrinkToFit="1"/>
    </xf>
    <xf numFmtId="0" fontId="13" fillId="4" borderId="8" xfId="1" applyNumberFormat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left" vertical="center" wrapText="1"/>
    </xf>
    <xf numFmtId="166" fontId="13" fillId="4" borderId="8" xfId="1" applyNumberFormat="1" applyFont="1" applyFill="1" applyBorder="1" applyAlignment="1">
      <alignment horizontal="center" vertical="center" wrapText="1"/>
    </xf>
    <xf numFmtId="2" fontId="13" fillId="4" borderId="8" xfId="1" applyNumberFormat="1" applyFont="1" applyFill="1" applyBorder="1" applyAlignment="1">
      <alignment horizontal="center" vertical="center"/>
    </xf>
    <xf numFmtId="171" fontId="13" fillId="4" borderId="8" xfId="1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164" fontId="15" fillId="4" borderId="8" xfId="3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7" xfId="1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 indent="1"/>
    </xf>
    <xf numFmtId="3" fontId="13" fillId="4" borderId="1" xfId="0" applyNumberFormat="1" applyFont="1" applyFill="1" applyBorder="1" applyAlignment="1">
      <alignment horizontal="right" vertical="center" indent="2" shrinkToFit="1"/>
    </xf>
    <xf numFmtId="3" fontId="13" fillId="4" borderId="1" xfId="0" applyNumberFormat="1" applyFont="1" applyFill="1" applyBorder="1" applyAlignment="1">
      <alignment horizontal="right" vertical="top" indent="2" shrinkToFit="1"/>
    </xf>
    <xf numFmtId="1" fontId="11" fillId="4" borderId="1" xfId="0" applyNumberFormat="1" applyFont="1" applyFill="1" applyBorder="1" applyAlignment="1">
      <alignment horizontal="center" vertical="top" shrinkToFit="1"/>
    </xf>
    <xf numFmtId="0" fontId="13" fillId="4" borderId="9" xfId="1" applyFont="1" applyFill="1" applyBorder="1" applyAlignment="1">
      <alignment horizontal="left" vertical="center" wrapText="1"/>
    </xf>
    <xf numFmtId="166" fontId="13" fillId="4" borderId="9" xfId="1" applyNumberFormat="1" applyFont="1" applyFill="1" applyBorder="1" applyAlignment="1">
      <alignment horizontal="center" vertical="center" wrapText="1"/>
    </xf>
    <xf numFmtId="2" fontId="13" fillId="4" borderId="9" xfId="1" applyNumberFormat="1" applyFont="1" applyFill="1" applyBorder="1" applyAlignment="1">
      <alignment horizontal="center" vertical="center"/>
    </xf>
    <xf numFmtId="171" fontId="13" fillId="4" borderId="9" xfId="1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 wrapText="1"/>
    </xf>
    <xf numFmtId="0" fontId="13" fillId="4" borderId="7" xfId="1" applyFont="1" applyFill="1" applyBorder="1" applyAlignment="1">
      <alignment horizontal="left" vertical="center" wrapText="1"/>
    </xf>
    <xf numFmtId="166" fontId="13" fillId="4" borderId="7" xfId="1" applyNumberFormat="1" applyFont="1" applyFill="1" applyBorder="1" applyAlignment="1">
      <alignment horizontal="center" vertical="center" wrapText="1"/>
    </xf>
    <xf numFmtId="2" fontId="13" fillId="4" borderId="7" xfId="1" applyNumberFormat="1" applyFont="1" applyFill="1" applyBorder="1" applyAlignment="1">
      <alignment horizontal="center" vertical="center"/>
    </xf>
    <xf numFmtId="171" fontId="13" fillId="4" borderId="7" xfId="1" applyNumberFormat="1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 wrapText="1"/>
    </xf>
    <xf numFmtId="3" fontId="11" fillId="4" borderId="6" xfId="0" applyNumberFormat="1" applyFont="1" applyFill="1" applyBorder="1" applyAlignment="1">
      <alignment horizontal="left" vertical="center" indent="1" shrinkToFit="1"/>
    </xf>
    <xf numFmtId="0" fontId="15" fillId="4" borderId="6" xfId="0" applyFont="1" applyFill="1" applyBorder="1" applyAlignment="1">
      <alignment horizontal="left" vertical="top" wrapText="1"/>
    </xf>
    <xf numFmtId="0" fontId="14" fillId="4" borderId="28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26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3" fontId="11" fillId="4" borderId="6" xfId="0" applyNumberFormat="1" applyFont="1" applyFill="1" applyBorder="1" applyAlignment="1">
      <alignment horizontal="right" vertical="center" indent="1" shrinkToFit="1"/>
    </xf>
    <xf numFmtId="0" fontId="29" fillId="4" borderId="7" xfId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top" shrinkToFit="1"/>
    </xf>
    <xf numFmtId="1" fontId="11" fillId="4" borderId="5" xfId="0" applyNumberFormat="1" applyFont="1" applyFill="1" applyBorder="1" applyAlignment="1">
      <alignment horizontal="center" vertical="center" shrinkToFit="1"/>
    </xf>
    <xf numFmtId="3" fontId="13" fillId="4" borderId="5" xfId="0" applyNumberFormat="1" applyFont="1" applyFill="1" applyBorder="1" applyAlignment="1">
      <alignment horizontal="center" vertical="top" shrinkToFit="1"/>
    </xf>
    <xf numFmtId="1" fontId="11" fillId="4" borderId="7" xfId="0" applyNumberFormat="1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horizontal="left" vertical="top" wrapText="1"/>
    </xf>
    <xf numFmtId="0" fontId="20" fillId="4" borderId="14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center" wrapText="1"/>
    </xf>
    <xf numFmtId="164" fontId="15" fillId="4" borderId="6" xfId="3" applyFont="1" applyFill="1" applyBorder="1" applyAlignment="1">
      <alignment horizontal="center" vertical="center" wrapText="1"/>
    </xf>
    <xf numFmtId="49" fontId="13" fillId="4" borderId="7" xfId="0" applyNumberFormat="1" applyFont="1" applyFill="1" applyBorder="1" applyAlignment="1">
      <alignment vertical="center" wrapText="1"/>
    </xf>
    <xf numFmtId="164" fontId="11" fillId="4" borderId="1" xfId="3" applyFont="1" applyFill="1" applyBorder="1" applyAlignment="1">
      <alignment horizontal="center" vertical="top" shrinkToFit="1"/>
    </xf>
    <xf numFmtId="0" fontId="13" fillId="4" borderId="1" xfId="0" applyFont="1" applyFill="1" applyBorder="1" applyAlignment="1">
      <alignment horizontal="left" vertical="center" wrapText="1" indent="1"/>
    </xf>
    <xf numFmtId="0" fontId="23" fillId="4" borderId="0" xfId="0" applyFont="1" applyFill="1" applyBorder="1" applyAlignment="1">
      <alignment horizontal="left" vertical="top"/>
    </xf>
    <xf numFmtId="166" fontId="13" fillId="4" borderId="7" xfId="0" applyNumberFormat="1" applyFont="1" applyFill="1" applyBorder="1" applyAlignment="1">
      <alignment horizontal="left" vertical="center" indent="1" shrinkToFit="1"/>
    </xf>
    <xf numFmtId="0" fontId="13" fillId="4" borderId="7" xfId="0" applyFont="1" applyFill="1" applyBorder="1" applyAlignment="1">
      <alignment horizontal="left" vertical="center" wrapText="1" indent="1"/>
    </xf>
    <xf numFmtId="3" fontId="23" fillId="4" borderId="0" xfId="0" applyNumberFormat="1" applyFont="1" applyFill="1" applyBorder="1" applyAlignment="1">
      <alignment horizontal="left" vertical="top"/>
    </xf>
    <xf numFmtId="1" fontId="25" fillId="4" borderId="15" xfId="0" applyNumberFormat="1" applyFont="1" applyFill="1" applyBorder="1" applyAlignment="1">
      <alignment horizontal="left" vertical="center" wrapText="1" shrinkToFit="1"/>
    </xf>
    <xf numFmtId="1" fontId="25" fillId="4" borderId="16" xfId="0" applyNumberFormat="1" applyFont="1" applyFill="1" applyBorder="1" applyAlignment="1">
      <alignment horizontal="left" vertical="center" wrapText="1" shrinkToFit="1"/>
    </xf>
    <xf numFmtId="1" fontId="25" fillId="4" borderId="17" xfId="0" applyNumberFormat="1" applyFont="1" applyFill="1" applyBorder="1" applyAlignment="1">
      <alignment horizontal="left" vertical="center" wrapText="1" shrinkToFit="1"/>
    </xf>
    <xf numFmtId="1" fontId="25" fillId="4" borderId="10" xfId="0" applyNumberFormat="1" applyFont="1" applyFill="1" applyBorder="1" applyAlignment="1">
      <alignment horizontal="left" vertical="center" wrapText="1" shrinkToFit="1"/>
    </xf>
    <xf numFmtId="1" fontId="25" fillId="4" borderId="3" xfId="0" applyNumberFormat="1" applyFont="1" applyFill="1" applyBorder="1" applyAlignment="1">
      <alignment horizontal="left" vertical="center" wrapText="1" shrinkToFit="1"/>
    </xf>
    <xf numFmtId="1" fontId="25" fillId="4" borderId="4" xfId="0" applyNumberFormat="1" applyFont="1" applyFill="1" applyBorder="1" applyAlignment="1">
      <alignment horizontal="left" vertical="center" wrapText="1" shrinkToFit="1"/>
    </xf>
    <xf numFmtId="166" fontId="13" fillId="4" borderId="1" xfId="0" applyNumberFormat="1" applyFont="1" applyFill="1" applyBorder="1" applyAlignment="1">
      <alignment horizontal="left" vertical="center" indent="1" shrinkToFit="1"/>
    </xf>
    <xf numFmtId="164" fontId="13" fillId="4" borderId="1" xfId="3" applyFont="1" applyFill="1" applyBorder="1" applyAlignment="1">
      <alignment horizontal="center" vertical="center" shrinkToFit="1"/>
    </xf>
    <xf numFmtId="0" fontId="13" fillId="4" borderId="1" xfId="4" applyFont="1" applyFill="1" applyBorder="1" applyAlignment="1">
      <alignment horizontal="left" vertical="top" wrapText="1"/>
    </xf>
    <xf numFmtId="0" fontId="13" fillId="4" borderId="1" xfId="4" applyFont="1" applyFill="1" applyBorder="1" applyAlignment="1">
      <alignment horizontal="left" vertical="center" wrapText="1"/>
    </xf>
    <xf numFmtId="164" fontId="23" fillId="4" borderId="0" xfId="0" applyNumberFormat="1" applyFont="1" applyFill="1" applyBorder="1" applyAlignment="1">
      <alignment horizontal="left" vertical="top"/>
    </xf>
    <xf numFmtId="1" fontId="25" fillId="4" borderId="18" xfId="0" applyNumberFormat="1" applyFont="1" applyFill="1" applyBorder="1" applyAlignment="1">
      <alignment horizontal="left" vertical="center" wrapText="1" shrinkToFit="1"/>
    </xf>
    <xf numFmtId="1" fontId="25" fillId="4" borderId="11" xfId="0" applyNumberFormat="1" applyFont="1" applyFill="1" applyBorder="1" applyAlignment="1">
      <alignment horizontal="left" vertical="center" wrapText="1" shrinkToFit="1"/>
    </xf>
    <xf numFmtId="1" fontId="25" fillId="4" borderId="19" xfId="0" applyNumberFormat="1" applyFont="1" applyFill="1" applyBorder="1" applyAlignment="1">
      <alignment horizontal="left" vertical="center" wrapText="1" shrinkToFit="1"/>
    </xf>
    <xf numFmtId="1" fontId="13" fillId="4" borderId="7" xfId="0" applyNumberFormat="1" applyFont="1" applyFill="1" applyBorder="1" applyAlignment="1">
      <alignment horizontal="center" vertical="center" wrapText="1" shrinkToFit="1"/>
    </xf>
    <xf numFmtId="0" fontId="30" fillId="4" borderId="7" xfId="0" applyFont="1" applyFill="1" applyBorder="1" applyAlignment="1">
      <alignment vertical="center" wrapText="1"/>
    </xf>
    <xf numFmtId="166" fontId="13" fillId="4" borderId="7" xfId="0" applyNumberFormat="1" applyFont="1" applyFill="1" applyBorder="1" applyAlignment="1">
      <alignment horizontal="center" vertical="center" wrapText="1" shrinkToFit="1"/>
    </xf>
    <xf numFmtId="164" fontId="13" fillId="4" borderId="7" xfId="3" applyFont="1" applyFill="1" applyBorder="1" applyAlignment="1">
      <alignment horizontal="center" vertical="center" wrapText="1" shrinkToFit="1"/>
    </xf>
    <xf numFmtId="1" fontId="25" fillId="4" borderId="7" xfId="0" applyNumberFormat="1" applyFont="1" applyFill="1" applyBorder="1" applyAlignment="1">
      <alignment horizontal="left" vertical="center" wrapText="1" shrinkToFit="1"/>
    </xf>
    <xf numFmtId="0" fontId="23" fillId="4" borderId="7" xfId="0" applyFont="1" applyFill="1" applyBorder="1" applyAlignment="1">
      <alignment horizontal="left" vertical="top"/>
    </xf>
    <xf numFmtId="2" fontId="13" fillId="4" borderId="7" xfId="3" applyNumberFormat="1" applyFont="1" applyFill="1" applyBorder="1" applyAlignment="1">
      <alignment horizontal="center" vertical="center" wrapText="1" shrinkToFit="1"/>
    </xf>
    <xf numFmtId="1" fontId="13" fillId="4" borderId="7" xfId="0" applyNumberFormat="1" applyFont="1" applyFill="1" applyBorder="1" applyAlignment="1">
      <alignment horizontal="left" vertical="center" wrapText="1" shrinkToFit="1"/>
    </xf>
    <xf numFmtId="0" fontId="31" fillId="4" borderId="7" xfId="0" applyFont="1" applyFill="1" applyBorder="1" applyAlignment="1">
      <alignment horizontal="center" vertical="top"/>
    </xf>
    <xf numFmtId="164" fontId="23" fillId="4" borderId="7" xfId="0" applyNumberFormat="1" applyFont="1" applyFill="1" applyBorder="1" applyAlignment="1">
      <alignment horizontal="left" vertical="top"/>
    </xf>
    <xf numFmtId="1" fontId="25" fillId="4" borderId="25" xfId="0" applyNumberFormat="1" applyFont="1" applyFill="1" applyBorder="1" applyAlignment="1">
      <alignment horizontal="left" vertical="center" wrapText="1" shrinkToFit="1"/>
    </xf>
    <xf numFmtId="1" fontId="25" fillId="4" borderId="0" xfId="0" applyNumberFormat="1" applyFont="1" applyFill="1" applyBorder="1" applyAlignment="1">
      <alignment horizontal="left" vertical="center" wrapText="1" shrinkToFit="1"/>
    </xf>
    <xf numFmtId="1" fontId="25" fillId="4" borderId="26" xfId="0" applyNumberFormat="1" applyFont="1" applyFill="1" applyBorder="1" applyAlignment="1">
      <alignment horizontal="left" vertical="center" wrapText="1" shrinkToFit="1"/>
    </xf>
    <xf numFmtId="1" fontId="25" fillId="4" borderId="23" xfId="0" applyNumberFormat="1" applyFont="1" applyFill="1" applyBorder="1" applyAlignment="1">
      <alignment horizontal="left" vertical="center" wrapText="1" shrinkToFit="1"/>
    </xf>
    <xf numFmtId="1" fontId="25" fillId="4" borderId="24" xfId="0" applyNumberFormat="1" applyFont="1" applyFill="1" applyBorder="1" applyAlignment="1">
      <alignment horizontal="left" vertical="center" wrapText="1" shrinkToFit="1"/>
    </xf>
    <xf numFmtId="1" fontId="25" fillId="4" borderId="20" xfId="0" applyNumberFormat="1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vertical="top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NumberFormat="1" applyFont="1" applyFill="1" applyBorder="1" applyAlignment="1">
      <alignment horizontal="center" vertical="center" wrapText="1"/>
    </xf>
    <xf numFmtId="164" fontId="13" fillId="4" borderId="7" xfId="3" applyFont="1" applyFill="1" applyBorder="1" applyAlignment="1">
      <alignment vertical="center" wrapText="1"/>
    </xf>
    <xf numFmtId="172" fontId="13" fillId="4" borderId="7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top"/>
    </xf>
    <xf numFmtId="0" fontId="13" fillId="4" borderId="20" xfId="0" applyFont="1" applyFill="1" applyBorder="1" applyAlignment="1">
      <alignment wrapText="1"/>
    </xf>
    <xf numFmtId="1" fontId="14" fillId="4" borderId="3" xfId="0" applyNumberFormat="1" applyFont="1" applyFill="1" applyBorder="1" applyAlignment="1">
      <alignment horizontal="left" vertical="center" shrinkToFit="1"/>
    </xf>
    <xf numFmtId="1" fontId="14" fillId="4" borderId="0" xfId="0" applyNumberFormat="1" applyFont="1" applyFill="1" applyBorder="1" applyAlignment="1">
      <alignment horizontal="left" vertical="center" shrinkToFit="1"/>
    </xf>
    <xf numFmtId="166" fontId="13" fillId="4" borderId="7" xfId="0" applyNumberFormat="1" applyFont="1" applyFill="1" applyBorder="1" applyAlignment="1">
      <alignment horizontal="center" vertical="center" shrinkToFit="1"/>
    </xf>
    <xf numFmtId="164" fontId="13" fillId="4" borderId="7" xfId="3" applyFont="1" applyFill="1" applyBorder="1" applyAlignment="1">
      <alignment horizontal="center" vertical="center" shrinkToFit="1"/>
    </xf>
    <xf numFmtId="1" fontId="14" fillId="4" borderId="11" xfId="0" applyNumberFormat="1" applyFont="1" applyFill="1" applyBorder="1" applyAlignment="1">
      <alignment horizontal="left" vertical="center" shrinkToFit="1"/>
    </xf>
    <xf numFmtId="0" fontId="13" fillId="4" borderId="7" xfId="0" applyFont="1" applyFill="1" applyBorder="1" applyAlignment="1">
      <alignment horizontal="left" vertical="top"/>
    </xf>
    <xf numFmtId="164" fontId="13" fillId="4" borderId="7" xfId="3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top"/>
    </xf>
    <xf numFmtId="164" fontId="15" fillId="4" borderId="0" xfId="3" applyFont="1" applyFill="1" applyBorder="1" applyAlignment="1">
      <alignment horizontal="center" vertical="top"/>
    </xf>
    <xf numFmtId="4" fontId="0" fillId="4" borderId="0" xfId="0" applyNumberFormat="1" applyFill="1" applyBorder="1" applyAlignment="1">
      <alignment horizontal="left" vertical="top"/>
    </xf>
  </cellXfs>
  <cellStyles count="5">
    <cellStyle name="Обычный" xfId="0" builtinId="0"/>
    <cellStyle name="Обычный 2" xfId="4"/>
    <cellStyle name="Обычный 2 9" xfId="2"/>
    <cellStyle name="Обычный 3" xfId="1"/>
    <cellStyle name="Финансовый" xfId="3" builtinId="3"/>
  </cellStyles>
  <dxfs count="10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2"/>
  <sheetViews>
    <sheetView view="pageBreakPreview" zoomScale="87" zoomScaleNormal="100" zoomScaleSheetLayoutView="8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46" sqref="C246"/>
    </sheetView>
  </sheetViews>
  <sheetFormatPr defaultColWidth="9.140625" defaultRowHeight="15" x14ac:dyDescent="0.25"/>
  <cols>
    <col min="1" max="1" width="5.5703125" style="2" customWidth="1"/>
    <col min="2" max="2" width="40" style="2" customWidth="1"/>
    <col min="3" max="3" width="44.42578125" style="2" customWidth="1"/>
    <col min="4" max="4" width="8.42578125" style="2" customWidth="1"/>
    <col min="5" max="5" width="9.140625" style="2" customWidth="1"/>
    <col min="6" max="6" width="8.5703125" style="2" customWidth="1"/>
    <col min="7" max="7" width="12.85546875" style="2" customWidth="1"/>
    <col min="8" max="8" width="14.140625" style="2" customWidth="1"/>
    <col min="9" max="9" width="15" style="2" customWidth="1"/>
    <col min="10" max="10" width="38.28515625" style="2" customWidth="1"/>
    <col min="11" max="11" width="13.5703125" style="2" customWidth="1"/>
    <col min="12" max="16384" width="9.140625" style="2"/>
  </cols>
  <sheetData>
    <row r="1" spans="1:11" ht="99" customHeight="1" x14ac:dyDescent="0.25">
      <c r="A1" s="58"/>
      <c r="B1" s="58"/>
      <c r="C1" s="58"/>
      <c r="D1" s="58"/>
      <c r="E1" s="58"/>
      <c r="F1" s="58"/>
      <c r="G1" s="58"/>
      <c r="H1" s="58"/>
      <c r="I1" s="252" t="s">
        <v>857</v>
      </c>
      <c r="J1" s="252"/>
    </row>
    <row r="2" spans="1:11" ht="54" customHeight="1" x14ac:dyDescent="0.25">
      <c r="A2" s="253" t="s">
        <v>859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ht="52.5" customHeight="1" x14ac:dyDescent="0.25">
      <c r="A3" s="252" t="s">
        <v>860</v>
      </c>
      <c r="B3" s="252"/>
      <c r="C3" s="252"/>
      <c r="D3" s="252"/>
      <c r="E3" s="252"/>
      <c r="F3" s="252"/>
      <c r="G3" s="252"/>
      <c r="H3" s="252"/>
      <c r="I3" s="252"/>
      <c r="J3" s="252"/>
      <c r="K3" s="1"/>
    </row>
    <row r="4" spans="1:11" ht="51" x14ac:dyDescent="0.25">
      <c r="A4" s="54" t="s">
        <v>0</v>
      </c>
      <c r="B4" s="54" t="s">
        <v>1</v>
      </c>
      <c r="C4" s="54" t="s">
        <v>2</v>
      </c>
      <c r="D4" s="54" t="s">
        <v>3</v>
      </c>
      <c r="E4" s="55" t="s">
        <v>4</v>
      </c>
      <c r="F4" s="54" t="s">
        <v>5</v>
      </c>
      <c r="G4" s="56" t="s">
        <v>6</v>
      </c>
      <c r="H4" s="55" t="s">
        <v>7</v>
      </c>
      <c r="I4" s="57" t="s">
        <v>856</v>
      </c>
      <c r="J4" s="54" t="s">
        <v>8</v>
      </c>
    </row>
    <row r="5" spans="1:11" ht="50.25" customHeight="1" x14ac:dyDescent="0.25">
      <c r="A5" s="61"/>
      <c r="B5" s="62" t="s">
        <v>70</v>
      </c>
      <c r="C5" s="63" t="s">
        <v>71</v>
      </c>
      <c r="D5" s="64" t="s">
        <v>72</v>
      </c>
      <c r="E5" s="65" t="s">
        <v>858</v>
      </c>
      <c r="F5" s="66"/>
      <c r="G5" s="64" t="s">
        <v>73</v>
      </c>
      <c r="H5" s="67">
        <v>473239.36297881603</v>
      </c>
      <c r="I5" s="64" t="s">
        <v>74</v>
      </c>
      <c r="J5" s="68" t="s">
        <v>75</v>
      </c>
      <c r="K5" s="2" t="s">
        <v>123</v>
      </c>
    </row>
    <row r="6" spans="1:11" ht="101.25" x14ac:dyDescent="0.25">
      <c r="A6" s="69"/>
      <c r="B6" s="70" t="s">
        <v>76</v>
      </c>
      <c r="C6" s="71" t="s">
        <v>77</v>
      </c>
      <c r="D6" s="72" t="s">
        <v>78</v>
      </c>
      <c r="E6" s="73">
        <v>1</v>
      </c>
      <c r="F6" s="74"/>
      <c r="G6" s="72" t="s">
        <v>79</v>
      </c>
      <c r="H6" s="75">
        <v>333689.69</v>
      </c>
      <c r="I6" s="72"/>
      <c r="J6" s="76" t="s">
        <v>80</v>
      </c>
      <c r="K6" s="2" t="s">
        <v>124</v>
      </c>
    </row>
    <row r="7" spans="1:11" ht="90" x14ac:dyDescent="0.25">
      <c r="A7" s="11"/>
      <c r="B7" s="45" t="s">
        <v>81</v>
      </c>
      <c r="C7" s="12" t="s">
        <v>82</v>
      </c>
      <c r="D7" s="13" t="s">
        <v>78</v>
      </c>
      <c r="E7" s="14">
        <v>1</v>
      </c>
      <c r="F7" s="46"/>
      <c r="G7" s="13" t="s">
        <v>83</v>
      </c>
      <c r="H7" s="15">
        <v>212746.47</v>
      </c>
      <c r="I7" s="13"/>
      <c r="J7" s="16" t="s">
        <v>84</v>
      </c>
      <c r="K7" s="2" t="s">
        <v>125</v>
      </c>
    </row>
    <row r="8" spans="1:11" ht="67.5" x14ac:dyDescent="0.25">
      <c r="A8" s="11"/>
      <c r="B8" s="45" t="s">
        <v>85</v>
      </c>
      <c r="C8" s="12" t="s">
        <v>320</v>
      </c>
      <c r="D8" s="13" t="s">
        <v>78</v>
      </c>
      <c r="E8" s="14">
        <v>1</v>
      </c>
      <c r="F8" s="46"/>
      <c r="G8" s="13" t="s">
        <v>86</v>
      </c>
      <c r="H8" s="15">
        <v>117009.28</v>
      </c>
      <c r="I8" s="13"/>
      <c r="J8" s="16" t="s">
        <v>84</v>
      </c>
      <c r="K8" s="2" t="s">
        <v>126</v>
      </c>
    </row>
    <row r="9" spans="1:11" ht="112.5" x14ac:dyDescent="0.25">
      <c r="A9" s="11"/>
      <c r="B9" s="45" t="s">
        <v>88</v>
      </c>
      <c r="C9" s="12" t="s">
        <v>321</v>
      </c>
      <c r="D9" s="13" t="s">
        <v>78</v>
      </c>
      <c r="E9" s="14">
        <v>1</v>
      </c>
      <c r="F9" s="46"/>
      <c r="G9" s="13" t="s">
        <v>89</v>
      </c>
      <c r="H9" s="15">
        <v>30692.5138983051</v>
      </c>
      <c r="I9" s="13"/>
      <c r="J9" s="16" t="s">
        <v>84</v>
      </c>
    </row>
    <row r="10" spans="1:11" ht="78.75" x14ac:dyDescent="0.25">
      <c r="A10" s="11"/>
      <c r="B10" s="45" t="s">
        <v>90</v>
      </c>
      <c r="C10" s="12" t="s">
        <v>91</v>
      </c>
      <c r="D10" s="13" t="s">
        <v>78</v>
      </c>
      <c r="E10" s="14">
        <v>1</v>
      </c>
      <c r="F10" s="46"/>
      <c r="G10" s="13" t="s">
        <v>92</v>
      </c>
      <c r="H10" s="10"/>
      <c r="I10" s="13"/>
      <c r="J10" s="16" t="s">
        <v>93</v>
      </c>
      <c r="K10" s="2" t="s">
        <v>130</v>
      </c>
    </row>
    <row r="11" spans="1:11" ht="33.75" x14ac:dyDescent="0.25">
      <c r="A11" s="11"/>
      <c r="B11" s="45" t="s">
        <v>94</v>
      </c>
      <c r="C11" s="12" t="s">
        <v>95</v>
      </c>
      <c r="D11" s="13" t="s">
        <v>78</v>
      </c>
      <c r="E11" s="14">
        <v>1</v>
      </c>
      <c r="F11" s="46"/>
      <c r="G11" s="13" t="s">
        <v>96</v>
      </c>
      <c r="H11" s="15">
        <v>4355.7579786240003</v>
      </c>
      <c r="I11" s="13" t="s">
        <v>97</v>
      </c>
      <c r="J11" s="16" t="s">
        <v>94</v>
      </c>
    </row>
    <row r="12" spans="1:11" ht="33.75" x14ac:dyDescent="0.25">
      <c r="A12" s="11"/>
      <c r="B12" s="45" t="s">
        <v>98</v>
      </c>
      <c r="C12" s="12" t="s">
        <v>71</v>
      </c>
      <c r="D12" s="13" t="s">
        <v>72</v>
      </c>
      <c r="E12" s="14" t="s">
        <v>99</v>
      </c>
      <c r="F12" s="46"/>
      <c r="G12" s="13" t="s">
        <v>100</v>
      </c>
      <c r="H12" s="15">
        <v>264848.60910235823</v>
      </c>
      <c r="I12" s="13" t="s">
        <v>74</v>
      </c>
      <c r="J12" s="16" t="s">
        <v>75</v>
      </c>
    </row>
    <row r="13" spans="1:11" ht="78.75" x14ac:dyDescent="0.25">
      <c r="A13" s="11"/>
      <c r="B13" s="45" t="s">
        <v>101</v>
      </c>
      <c r="C13" s="12" t="s">
        <v>102</v>
      </c>
      <c r="D13" s="13"/>
      <c r="E13" s="14"/>
      <c r="F13" s="46"/>
      <c r="G13" s="13" t="s">
        <v>89</v>
      </c>
      <c r="H13" s="15">
        <v>32290.32381254245</v>
      </c>
      <c r="I13" s="13"/>
      <c r="J13" s="16" t="s">
        <v>103</v>
      </c>
      <c r="K13" s="2" t="s">
        <v>127</v>
      </c>
    </row>
    <row r="14" spans="1:11" ht="33.75" x14ac:dyDescent="0.25">
      <c r="A14" s="11"/>
      <c r="B14" s="45" t="s">
        <v>122</v>
      </c>
      <c r="C14" s="12" t="s">
        <v>104</v>
      </c>
      <c r="D14" s="13" t="s">
        <v>72</v>
      </c>
      <c r="E14" s="14" t="s">
        <v>99</v>
      </c>
      <c r="F14" s="46"/>
      <c r="G14" s="13" t="s">
        <v>79</v>
      </c>
      <c r="H14" s="15">
        <v>5963.0508965663994</v>
      </c>
      <c r="I14" s="13" t="s">
        <v>105</v>
      </c>
      <c r="J14" s="16" t="s">
        <v>106</v>
      </c>
      <c r="K14" s="2" t="s">
        <v>128</v>
      </c>
    </row>
    <row r="15" spans="1:11" ht="56.25" x14ac:dyDescent="0.25">
      <c r="A15" s="11"/>
      <c r="B15" s="45" t="s">
        <v>107</v>
      </c>
      <c r="C15" s="12" t="s">
        <v>322</v>
      </c>
      <c r="D15" s="13" t="s">
        <v>78</v>
      </c>
      <c r="E15" s="14">
        <v>1</v>
      </c>
      <c r="F15" s="46"/>
      <c r="G15" s="13" t="s">
        <v>108</v>
      </c>
      <c r="H15" s="15">
        <v>317219.80744276999</v>
      </c>
      <c r="I15" s="13"/>
      <c r="J15" s="16" t="s">
        <v>103</v>
      </c>
    </row>
    <row r="16" spans="1:11" ht="33.75" x14ac:dyDescent="0.25">
      <c r="A16" s="11"/>
      <c r="B16" s="45" t="s">
        <v>109</v>
      </c>
      <c r="C16" s="12" t="s">
        <v>322</v>
      </c>
      <c r="D16" s="13" t="s">
        <v>78</v>
      </c>
      <c r="E16" s="14">
        <v>1</v>
      </c>
      <c r="F16" s="46"/>
      <c r="G16" s="13" t="s">
        <v>87</v>
      </c>
      <c r="H16" s="15">
        <v>1418.6763500000002</v>
      </c>
      <c r="I16" s="13"/>
      <c r="J16" s="16" t="s">
        <v>103</v>
      </c>
    </row>
    <row r="17" spans="1:11" ht="67.5" x14ac:dyDescent="0.25">
      <c r="A17" s="11"/>
      <c r="B17" s="45" t="s">
        <v>110</v>
      </c>
      <c r="C17" s="12" t="s">
        <v>322</v>
      </c>
      <c r="D17" s="13" t="s">
        <v>78</v>
      </c>
      <c r="E17" s="14">
        <v>1</v>
      </c>
      <c r="F17" s="46"/>
      <c r="G17" s="13" t="s">
        <v>111</v>
      </c>
      <c r="H17" s="15">
        <v>6577.7260000000006</v>
      </c>
      <c r="I17" s="13"/>
      <c r="J17" s="16" t="s">
        <v>103</v>
      </c>
    </row>
    <row r="18" spans="1:11" ht="45" x14ac:dyDescent="0.25">
      <c r="A18" s="11"/>
      <c r="B18" s="45" t="s">
        <v>112</v>
      </c>
      <c r="C18" s="12" t="s">
        <v>322</v>
      </c>
      <c r="D18" s="13" t="s">
        <v>78</v>
      </c>
      <c r="E18" s="14">
        <v>1</v>
      </c>
      <c r="F18" s="46"/>
      <c r="G18" s="13" t="s">
        <v>113</v>
      </c>
      <c r="H18" s="15">
        <v>1765.44</v>
      </c>
      <c r="I18" s="13"/>
      <c r="J18" s="16" t="s">
        <v>103</v>
      </c>
    </row>
    <row r="19" spans="1:11" ht="135" x14ac:dyDescent="0.25">
      <c r="A19" s="11"/>
      <c r="B19" s="45" t="s">
        <v>114</v>
      </c>
      <c r="C19" s="12" t="s">
        <v>115</v>
      </c>
      <c r="D19" s="13" t="s">
        <v>78</v>
      </c>
      <c r="E19" s="14">
        <v>1</v>
      </c>
      <c r="F19" s="46"/>
      <c r="G19" s="13" t="s">
        <v>113</v>
      </c>
      <c r="H19" s="15">
        <v>28141.279999999999</v>
      </c>
      <c r="I19" s="13"/>
      <c r="J19" s="16" t="s">
        <v>116</v>
      </c>
    </row>
    <row r="20" spans="1:11" ht="135" x14ac:dyDescent="0.25">
      <c r="A20" s="11"/>
      <c r="B20" s="45" t="s">
        <v>117</v>
      </c>
      <c r="C20" s="12" t="s">
        <v>115</v>
      </c>
      <c r="D20" s="13" t="s">
        <v>78</v>
      </c>
      <c r="E20" s="14">
        <v>1</v>
      </c>
      <c r="F20" s="46"/>
      <c r="G20" s="13" t="s">
        <v>113</v>
      </c>
      <c r="H20" s="15">
        <v>24017.23</v>
      </c>
      <c r="I20" s="13"/>
      <c r="J20" s="16" t="s">
        <v>118</v>
      </c>
    </row>
    <row r="21" spans="1:11" ht="135" x14ac:dyDescent="0.25">
      <c r="A21" s="11"/>
      <c r="B21" s="45" t="s">
        <v>119</v>
      </c>
      <c r="C21" s="12" t="s">
        <v>115</v>
      </c>
      <c r="D21" s="13" t="s">
        <v>78</v>
      </c>
      <c r="E21" s="14">
        <v>1</v>
      </c>
      <c r="F21" s="46"/>
      <c r="G21" s="13" t="s">
        <v>113</v>
      </c>
      <c r="H21" s="15">
        <v>26419.75</v>
      </c>
      <c r="I21" s="13"/>
      <c r="J21" s="16" t="s">
        <v>118</v>
      </c>
    </row>
    <row r="22" spans="1:11" ht="281.25" x14ac:dyDescent="0.25">
      <c r="A22" s="11"/>
      <c r="B22" s="45" t="s">
        <v>120</v>
      </c>
      <c r="C22" s="12"/>
      <c r="D22" s="13"/>
      <c r="E22" s="14"/>
      <c r="F22" s="46"/>
      <c r="G22" s="13" t="s">
        <v>113</v>
      </c>
      <c r="H22" s="15">
        <v>30700</v>
      </c>
      <c r="I22" s="13"/>
      <c r="J22" s="16" t="s">
        <v>121</v>
      </c>
      <c r="K22" s="2" t="s">
        <v>129</v>
      </c>
    </row>
    <row r="23" spans="1:11" x14ac:dyDescent="0.25">
      <c r="A23" s="249" t="s">
        <v>370</v>
      </c>
      <c r="B23" s="250"/>
      <c r="C23" s="250"/>
      <c r="D23" s="250"/>
      <c r="E23" s="250"/>
      <c r="F23" s="250"/>
      <c r="G23" s="250"/>
      <c r="H23" s="250"/>
      <c r="I23" s="250"/>
      <c r="J23" s="251"/>
    </row>
    <row r="24" spans="1:11" ht="112.5" x14ac:dyDescent="0.25">
      <c r="A24" s="11">
        <v>17</v>
      </c>
      <c r="B24" s="45" t="s">
        <v>131</v>
      </c>
      <c r="C24" s="12" t="s">
        <v>132</v>
      </c>
      <c r="D24" s="13" t="s">
        <v>72</v>
      </c>
      <c r="E24" s="14">
        <v>2400</v>
      </c>
      <c r="F24" s="46"/>
      <c r="G24" s="13" t="s">
        <v>133</v>
      </c>
      <c r="H24" s="15">
        <v>2268.1748961834405</v>
      </c>
      <c r="I24" s="13" t="s">
        <v>134</v>
      </c>
      <c r="J24" s="46" t="s">
        <v>135</v>
      </c>
    </row>
    <row r="25" spans="1:11" ht="112.5" x14ac:dyDescent="0.25">
      <c r="A25" s="11">
        <v>21</v>
      </c>
      <c r="B25" s="45" t="s">
        <v>136</v>
      </c>
      <c r="C25" s="12" t="s">
        <v>132</v>
      </c>
      <c r="D25" s="13" t="s">
        <v>72</v>
      </c>
      <c r="E25" s="14">
        <v>600</v>
      </c>
      <c r="F25" s="46"/>
      <c r="G25" s="13" t="s">
        <v>133</v>
      </c>
      <c r="H25" s="15">
        <v>567.04372404586013</v>
      </c>
      <c r="I25" s="13" t="s">
        <v>134</v>
      </c>
      <c r="J25" s="46" t="s">
        <v>135</v>
      </c>
    </row>
    <row r="26" spans="1:11" ht="112.5" x14ac:dyDescent="0.25">
      <c r="A26" s="11">
        <v>22</v>
      </c>
      <c r="B26" s="45" t="s">
        <v>137</v>
      </c>
      <c r="C26" s="12" t="s">
        <v>132</v>
      </c>
      <c r="D26" s="13" t="s">
        <v>72</v>
      </c>
      <c r="E26" s="14">
        <v>192</v>
      </c>
      <c r="F26" s="46"/>
      <c r="G26" s="13" t="s">
        <v>133</v>
      </c>
      <c r="H26" s="15">
        <v>181.45399169467521</v>
      </c>
      <c r="I26" s="13" t="s">
        <v>134</v>
      </c>
      <c r="J26" s="46" t="s">
        <v>135</v>
      </c>
    </row>
    <row r="27" spans="1:11" ht="112.5" x14ac:dyDescent="0.25">
      <c r="A27" s="11">
        <v>23</v>
      </c>
      <c r="B27" s="45" t="s">
        <v>138</v>
      </c>
      <c r="C27" s="12" t="s">
        <v>132</v>
      </c>
      <c r="D27" s="13" t="s">
        <v>72</v>
      </c>
      <c r="E27" s="14">
        <v>4800</v>
      </c>
      <c r="F27" s="46"/>
      <c r="G27" s="13" t="s">
        <v>133</v>
      </c>
      <c r="H27" s="15">
        <v>4536.349792366881</v>
      </c>
      <c r="I27" s="13" t="s">
        <v>134</v>
      </c>
      <c r="J27" s="46" t="s">
        <v>135</v>
      </c>
    </row>
    <row r="28" spans="1:11" ht="112.5" x14ac:dyDescent="0.25">
      <c r="A28" s="11">
        <v>28</v>
      </c>
      <c r="B28" s="45" t="s">
        <v>139</v>
      </c>
      <c r="C28" s="12" t="s">
        <v>132</v>
      </c>
      <c r="D28" s="13" t="s">
        <v>72</v>
      </c>
      <c r="E28" s="14">
        <v>1080</v>
      </c>
      <c r="F28" s="46"/>
      <c r="G28" s="13" t="s">
        <v>133</v>
      </c>
      <c r="H28" s="15">
        <v>1020.6787032825481</v>
      </c>
      <c r="I28" s="13" t="s">
        <v>134</v>
      </c>
      <c r="J28" s="46" t="s">
        <v>135</v>
      </c>
    </row>
    <row r="29" spans="1:11" ht="33.75" x14ac:dyDescent="0.25">
      <c r="A29" s="11"/>
      <c r="B29" s="45" t="s">
        <v>140</v>
      </c>
      <c r="C29" s="12" t="s">
        <v>141</v>
      </c>
      <c r="D29" s="13"/>
      <c r="E29" s="14"/>
      <c r="F29" s="46"/>
      <c r="G29" s="13" t="s">
        <v>142</v>
      </c>
      <c r="H29" s="15">
        <v>84641.919999999984</v>
      </c>
      <c r="I29" s="13"/>
      <c r="J29" s="46" t="s">
        <v>143</v>
      </c>
    </row>
    <row r="30" spans="1:11" ht="78.75" x14ac:dyDescent="0.25">
      <c r="A30" s="11">
        <v>45</v>
      </c>
      <c r="B30" s="45" t="s">
        <v>144</v>
      </c>
      <c r="C30" s="12" t="s">
        <v>145</v>
      </c>
      <c r="D30" s="13" t="s">
        <v>72</v>
      </c>
      <c r="E30" s="14">
        <v>2400</v>
      </c>
      <c r="F30" s="46"/>
      <c r="G30" s="13" t="s">
        <v>133</v>
      </c>
      <c r="H30" s="15">
        <v>2786.8921371151259</v>
      </c>
      <c r="I30" s="13" t="s">
        <v>146</v>
      </c>
      <c r="J30" s="46" t="s">
        <v>147</v>
      </c>
    </row>
    <row r="31" spans="1:11" ht="78.75" x14ac:dyDescent="0.25">
      <c r="A31" s="11">
        <v>48</v>
      </c>
      <c r="B31" s="45" t="s">
        <v>148</v>
      </c>
      <c r="C31" s="12" t="s">
        <v>145</v>
      </c>
      <c r="D31" s="13" t="s">
        <v>72</v>
      </c>
      <c r="E31" s="14">
        <v>12000</v>
      </c>
      <c r="F31" s="46"/>
      <c r="G31" s="13" t="s">
        <v>133</v>
      </c>
      <c r="H31" s="15">
        <v>13756.746277460674</v>
      </c>
      <c r="I31" s="13" t="s">
        <v>146</v>
      </c>
      <c r="J31" s="46" t="s">
        <v>147</v>
      </c>
    </row>
    <row r="32" spans="1:11" ht="78.75" x14ac:dyDescent="0.25">
      <c r="A32" s="11">
        <v>50</v>
      </c>
      <c r="B32" s="45" t="s">
        <v>149</v>
      </c>
      <c r="C32" s="12" t="s">
        <v>145</v>
      </c>
      <c r="D32" s="13" t="s">
        <v>72</v>
      </c>
      <c r="E32" s="14">
        <v>192</v>
      </c>
      <c r="F32" s="46"/>
      <c r="G32" s="13" t="s">
        <v>133</v>
      </c>
      <c r="H32" s="15">
        <v>222.95137096921007</v>
      </c>
      <c r="I32" s="13" t="s">
        <v>146</v>
      </c>
      <c r="J32" s="46" t="s">
        <v>147</v>
      </c>
    </row>
    <row r="33" spans="1:10" ht="78.75" x14ac:dyDescent="0.25">
      <c r="A33" s="11">
        <v>56</v>
      </c>
      <c r="B33" s="45" t="s">
        <v>150</v>
      </c>
      <c r="C33" s="12" t="s">
        <v>145</v>
      </c>
      <c r="D33" s="13" t="s">
        <v>72</v>
      </c>
      <c r="E33" s="14">
        <v>2400</v>
      </c>
      <c r="F33" s="46"/>
      <c r="G33" s="13" t="s">
        <v>133</v>
      </c>
      <c r="H33" s="15">
        <v>2556.2992784264279</v>
      </c>
      <c r="I33" s="13" t="s">
        <v>146</v>
      </c>
      <c r="J33" s="46" t="s">
        <v>147</v>
      </c>
    </row>
    <row r="34" spans="1:10" ht="78.75" x14ac:dyDescent="0.25">
      <c r="A34" s="11">
        <v>65</v>
      </c>
      <c r="B34" s="45" t="s">
        <v>151</v>
      </c>
      <c r="C34" s="12" t="s">
        <v>145</v>
      </c>
      <c r="D34" s="13" t="s">
        <v>72</v>
      </c>
      <c r="E34" s="14">
        <v>1080</v>
      </c>
      <c r="F34" s="46"/>
      <c r="G34" s="13" t="s">
        <v>133</v>
      </c>
      <c r="H34" s="15">
        <v>1254.1014617018068</v>
      </c>
      <c r="I34" s="13" t="s">
        <v>146</v>
      </c>
      <c r="J34" s="46" t="s">
        <v>147</v>
      </c>
    </row>
    <row r="35" spans="1:10" ht="78.75" x14ac:dyDescent="0.25">
      <c r="A35" s="11">
        <v>69</v>
      </c>
      <c r="B35" s="45" t="s">
        <v>152</v>
      </c>
      <c r="C35" s="12" t="s">
        <v>145</v>
      </c>
      <c r="D35" s="13" t="s">
        <v>72</v>
      </c>
      <c r="E35" s="14">
        <v>600</v>
      </c>
      <c r="F35" s="46"/>
      <c r="G35" s="13" t="s">
        <v>133</v>
      </c>
      <c r="H35" s="15">
        <v>687.83731387303396</v>
      </c>
      <c r="I35" s="13" t="s">
        <v>146</v>
      </c>
      <c r="J35" s="46" t="s">
        <v>147</v>
      </c>
    </row>
    <row r="36" spans="1:10" ht="78.75" x14ac:dyDescent="0.25">
      <c r="A36" s="11">
        <v>70</v>
      </c>
      <c r="B36" s="45" t="s">
        <v>153</v>
      </c>
      <c r="C36" s="12" t="s">
        <v>145</v>
      </c>
      <c r="D36" s="13" t="s">
        <v>72</v>
      </c>
      <c r="E36" s="14">
        <v>600</v>
      </c>
      <c r="F36" s="46"/>
      <c r="G36" s="13" t="s">
        <v>133</v>
      </c>
      <c r="H36" s="15">
        <v>687.83731387303396</v>
      </c>
      <c r="I36" s="13" t="s">
        <v>146</v>
      </c>
      <c r="J36" s="46" t="s">
        <v>147</v>
      </c>
    </row>
    <row r="37" spans="1:10" ht="78.75" x14ac:dyDescent="0.25">
      <c r="A37" s="11">
        <v>87</v>
      </c>
      <c r="B37" s="45" t="s">
        <v>154</v>
      </c>
      <c r="C37" s="12" t="s">
        <v>145</v>
      </c>
      <c r="D37" s="13" t="s">
        <v>72</v>
      </c>
      <c r="E37" s="14">
        <v>2160</v>
      </c>
      <c r="F37" s="46"/>
      <c r="G37" s="13" t="s">
        <v>133</v>
      </c>
      <c r="H37" s="15">
        <v>2508.2029234036136</v>
      </c>
      <c r="I37" s="13" t="s">
        <v>146</v>
      </c>
      <c r="J37" s="46" t="s">
        <v>147</v>
      </c>
    </row>
    <row r="38" spans="1:10" ht="112.5" x14ac:dyDescent="0.25">
      <c r="A38" s="11">
        <v>96</v>
      </c>
      <c r="B38" s="45" t="s">
        <v>155</v>
      </c>
      <c r="C38" s="12" t="s">
        <v>145</v>
      </c>
      <c r="D38" s="13" t="s">
        <v>72</v>
      </c>
      <c r="E38" s="14">
        <v>2160</v>
      </c>
      <c r="F38" s="46"/>
      <c r="G38" s="13" t="s">
        <v>133</v>
      </c>
      <c r="H38" s="15">
        <v>2197.1164441291694</v>
      </c>
      <c r="I38" s="13" t="s">
        <v>134</v>
      </c>
      <c r="J38" s="46" t="s">
        <v>135</v>
      </c>
    </row>
    <row r="39" spans="1:10" ht="112.5" x14ac:dyDescent="0.25">
      <c r="A39" s="11">
        <v>97</v>
      </c>
      <c r="B39" s="45" t="s">
        <v>156</v>
      </c>
      <c r="C39" s="12" t="s">
        <v>145</v>
      </c>
      <c r="D39" s="13" t="s">
        <v>72</v>
      </c>
      <c r="E39" s="14">
        <v>1080</v>
      </c>
      <c r="F39" s="46"/>
      <c r="G39" s="13" t="s">
        <v>133</v>
      </c>
      <c r="H39" s="15">
        <v>1098.5582220645847</v>
      </c>
      <c r="I39" s="13" t="s">
        <v>134</v>
      </c>
      <c r="J39" s="46" t="s">
        <v>135</v>
      </c>
    </row>
    <row r="40" spans="1:10" ht="112.5" x14ac:dyDescent="0.25">
      <c r="A40" s="11">
        <v>98</v>
      </c>
      <c r="B40" s="45" t="s">
        <v>157</v>
      </c>
      <c r="C40" s="12" t="s">
        <v>145</v>
      </c>
      <c r="D40" s="13" t="s">
        <v>72</v>
      </c>
      <c r="E40" s="14">
        <v>7680</v>
      </c>
      <c r="F40" s="46"/>
      <c r="G40" s="13" t="s">
        <v>133</v>
      </c>
      <c r="H40" s="15">
        <v>7258.1596677870093</v>
      </c>
      <c r="I40" s="13" t="s">
        <v>134</v>
      </c>
      <c r="J40" s="46" t="s">
        <v>135</v>
      </c>
    </row>
    <row r="41" spans="1:10" ht="112.5" x14ac:dyDescent="0.25">
      <c r="A41" s="11">
        <v>100</v>
      </c>
      <c r="B41" s="45" t="s">
        <v>158</v>
      </c>
      <c r="C41" s="12" t="s">
        <v>145</v>
      </c>
      <c r="D41" s="13" t="s">
        <v>72</v>
      </c>
      <c r="E41" s="14">
        <v>2400</v>
      </c>
      <c r="F41" s="46"/>
      <c r="G41" s="13" t="s">
        <v>133</v>
      </c>
      <c r="H41" s="15">
        <v>2268.1748961834405</v>
      </c>
      <c r="I41" s="13" t="s">
        <v>134</v>
      </c>
      <c r="J41" s="46" t="s">
        <v>135</v>
      </c>
    </row>
    <row r="42" spans="1:10" ht="112.5" x14ac:dyDescent="0.25">
      <c r="A42" s="11">
        <v>103</v>
      </c>
      <c r="B42" s="45" t="s">
        <v>159</v>
      </c>
      <c r="C42" s="12" t="s">
        <v>145</v>
      </c>
      <c r="D42" s="13" t="s">
        <v>72</v>
      </c>
      <c r="E42" s="14">
        <v>2400</v>
      </c>
      <c r="F42" s="46"/>
      <c r="G42" s="13" t="s">
        <v>133</v>
      </c>
      <c r="H42" s="15">
        <v>2268.1748961834405</v>
      </c>
      <c r="I42" s="13" t="s">
        <v>134</v>
      </c>
      <c r="J42" s="46" t="s">
        <v>135</v>
      </c>
    </row>
    <row r="43" spans="1:10" ht="112.5" x14ac:dyDescent="0.25">
      <c r="A43" s="11">
        <v>105</v>
      </c>
      <c r="B43" s="45" t="s">
        <v>160</v>
      </c>
      <c r="C43" s="12" t="s">
        <v>145</v>
      </c>
      <c r="D43" s="13" t="s">
        <v>72</v>
      </c>
      <c r="E43" s="14">
        <v>3840</v>
      </c>
      <c r="F43" s="46"/>
      <c r="G43" s="13" t="s">
        <v>133</v>
      </c>
      <c r="H43" s="15">
        <v>3629.0798338935047</v>
      </c>
      <c r="I43" s="13" t="s">
        <v>134</v>
      </c>
      <c r="J43" s="46" t="s">
        <v>135</v>
      </c>
    </row>
    <row r="44" spans="1:10" ht="112.5" x14ac:dyDescent="0.25">
      <c r="A44" s="11">
        <v>107</v>
      </c>
      <c r="B44" s="45" t="s">
        <v>161</v>
      </c>
      <c r="C44" s="12" t="s">
        <v>145</v>
      </c>
      <c r="D44" s="13" t="s">
        <v>72</v>
      </c>
      <c r="E44" s="14">
        <v>2160</v>
      </c>
      <c r="F44" s="46"/>
      <c r="G44" s="13" t="s">
        <v>133</v>
      </c>
      <c r="H44" s="15">
        <v>2041.3574065650962</v>
      </c>
      <c r="I44" s="13" t="s">
        <v>134</v>
      </c>
      <c r="J44" s="46" t="s">
        <v>135</v>
      </c>
    </row>
    <row r="45" spans="1:10" ht="112.5" x14ac:dyDescent="0.25">
      <c r="A45" s="11">
        <v>109</v>
      </c>
      <c r="B45" s="45" t="s">
        <v>162</v>
      </c>
      <c r="C45" s="12" t="s">
        <v>145</v>
      </c>
      <c r="D45" s="13" t="s">
        <v>72</v>
      </c>
      <c r="E45" s="14">
        <v>2400</v>
      </c>
      <c r="F45" s="46"/>
      <c r="G45" s="13" t="s">
        <v>133</v>
      </c>
      <c r="H45" s="15">
        <v>2441.2404934768551</v>
      </c>
      <c r="I45" s="13" t="s">
        <v>134</v>
      </c>
      <c r="J45" s="46" t="s">
        <v>135</v>
      </c>
    </row>
    <row r="46" spans="1:10" ht="112.5" x14ac:dyDescent="0.25">
      <c r="A46" s="11">
        <v>110</v>
      </c>
      <c r="B46" s="45" t="s">
        <v>163</v>
      </c>
      <c r="C46" s="12" t="s">
        <v>145</v>
      </c>
      <c r="D46" s="13" t="s">
        <v>72</v>
      </c>
      <c r="E46" s="14">
        <v>2160</v>
      </c>
      <c r="F46" s="46"/>
      <c r="G46" s="13" t="s">
        <v>133</v>
      </c>
      <c r="H46" s="15">
        <v>2197.1164441291694</v>
      </c>
      <c r="I46" s="13" t="s">
        <v>134</v>
      </c>
      <c r="J46" s="46" t="s">
        <v>135</v>
      </c>
    </row>
    <row r="47" spans="1:10" ht="112.5" x14ac:dyDescent="0.25">
      <c r="A47" s="11">
        <v>111</v>
      </c>
      <c r="B47" s="45" t="s">
        <v>164</v>
      </c>
      <c r="C47" s="12" t="s">
        <v>145</v>
      </c>
      <c r="D47" s="13" t="s">
        <v>72</v>
      </c>
      <c r="E47" s="14">
        <v>4800</v>
      </c>
      <c r="F47" s="46"/>
      <c r="G47" s="13" t="s">
        <v>133</v>
      </c>
      <c r="H47" s="15">
        <v>4536.349792366881</v>
      </c>
      <c r="I47" s="13" t="s">
        <v>134</v>
      </c>
      <c r="J47" s="46" t="s">
        <v>135</v>
      </c>
    </row>
    <row r="48" spans="1:10" ht="112.5" x14ac:dyDescent="0.25">
      <c r="A48" s="11">
        <v>112</v>
      </c>
      <c r="B48" s="45" t="s">
        <v>165</v>
      </c>
      <c r="C48" s="12" t="s">
        <v>145</v>
      </c>
      <c r="D48" s="13" t="s">
        <v>72</v>
      </c>
      <c r="E48" s="14">
        <v>480</v>
      </c>
      <c r="F48" s="46"/>
      <c r="G48" s="13" t="s">
        <v>133</v>
      </c>
      <c r="H48" s="15">
        <v>494.5554565634929</v>
      </c>
      <c r="I48" s="13" t="s">
        <v>134</v>
      </c>
      <c r="J48" s="46" t="s">
        <v>135</v>
      </c>
    </row>
    <row r="49" spans="1:10" ht="112.5" x14ac:dyDescent="0.25">
      <c r="A49" s="11">
        <v>113</v>
      </c>
      <c r="B49" s="45" t="s">
        <v>166</v>
      </c>
      <c r="C49" s="12" t="s">
        <v>145</v>
      </c>
      <c r="D49" s="13" t="s">
        <v>72</v>
      </c>
      <c r="E49" s="14">
        <v>600</v>
      </c>
      <c r="F49" s="46"/>
      <c r="G49" s="13" t="s">
        <v>133</v>
      </c>
      <c r="H49" s="15">
        <v>610.31012336921378</v>
      </c>
      <c r="I49" s="13" t="s">
        <v>134</v>
      </c>
      <c r="J49" s="46" t="s">
        <v>135</v>
      </c>
    </row>
    <row r="50" spans="1:10" ht="112.5" x14ac:dyDescent="0.25">
      <c r="A50" s="11">
        <v>114</v>
      </c>
      <c r="B50" s="45" t="s">
        <v>167</v>
      </c>
      <c r="C50" s="12" t="s">
        <v>145</v>
      </c>
      <c r="D50" s="13" t="s">
        <v>72</v>
      </c>
      <c r="E50" s="14">
        <v>1080</v>
      </c>
      <c r="F50" s="46"/>
      <c r="G50" s="13" t="s">
        <v>133</v>
      </c>
      <c r="H50" s="15">
        <v>1020.6787032825481</v>
      </c>
      <c r="I50" s="13" t="s">
        <v>134</v>
      </c>
      <c r="J50" s="46" t="s">
        <v>135</v>
      </c>
    </row>
    <row r="51" spans="1:10" ht="112.5" x14ac:dyDescent="0.25">
      <c r="A51" s="11">
        <v>117</v>
      </c>
      <c r="B51" s="45" t="s">
        <v>168</v>
      </c>
      <c r="C51" s="12" t="s">
        <v>145</v>
      </c>
      <c r="D51" s="13" t="s">
        <v>72</v>
      </c>
      <c r="E51" s="14">
        <v>2400</v>
      </c>
      <c r="F51" s="46"/>
      <c r="G51" s="13" t="s">
        <v>133</v>
      </c>
      <c r="H51" s="15">
        <v>2441.2404934768551</v>
      </c>
      <c r="I51" s="13" t="s">
        <v>134</v>
      </c>
      <c r="J51" s="46" t="s">
        <v>135</v>
      </c>
    </row>
    <row r="52" spans="1:10" ht="112.5" x14ac:dyDescent="0.25">
      <c r="A52" s="11">
        <v>119</v>
      </c>
      <c r="B52" s="45" t="s">
        <v>169</v>
      </c>
      <c r="C52" s="12" t="s">
        <v>145</v>
      </c>
      <c r="D52" s="13" t="s">
        <v>72</v>
      </c>
      <c r="E52" s="14">
        <v>2400</v>
      </c>
      <c r="F52" s="46"/>
      <c r="G52" s="13" t="s">
        <v>133</v>
      </c>
      <c r="H52" s="15">
        <v>2268.1748961834405</v>
      </c>
      <c r="I52" s="13" t="s">
        <v>134</v>
      </c>
      <c r="J52" s="46" t="s">
        <v>135</v>
      </c>
    </row>
    <row r="53" spans="1:10" ht="112.5" x14ac:dyDescent="0.25">
      <c r="A53" s="11">
        <v>120</v>
      </c>
      <c r="B53" s="45" t="s">
        <v>170</v>
      </c>
      <c r="C53" s="12" t="s">
        <v>145</v>
      </c>
      <c r="D53" s="13" t="s">
        <v>72</v>
      </c>
      <c r="E53" s="14">
        <v>600</v>
      </c>
      <c r="F53" s="46"/>
      <c r="G53" s="13" t="s">
        <v>133</v>
      </c>
      <c r="H53" s="15">
        <v>618.19432070436619</v>
      </c>
      <c r="I53" s="13" t="s">
        <v>134</v>
      </c>
      <c r="J53" s="46" t="s">
        <v>135</v>
      </c>
    </row>
    <row r="54" spans="1:10" ht="112.5" x14ac:dyDescent="0.25">
      <c r="A54" s="11">
        <v>122</v>
      </c>
      <c r="B54" s="45" t="s">
        <v>171</v>
      </c>
      <c r="C54" s="12" t="s">
        <v>145</v>
      </c>
      <c r="D54" s="13" t="s">
        <v>72</v>
      </c>
      <c r="E54" s="14">
        <v>7560</v>
      </c>
      <c r="F54" s="46"/>
      <c r="G54" s="13" t="s">
        <v>133</v>
      </c>
      <c r="H54" s="15">
        <v>7789.2484408750097</v>
      </c>
      <c r="I54" s="13" t="s">
        <v>134</v>
      </c>
      <c r="J54" s="46" t="s">
        <v>135</v>
      </c>
    </row>
    <row r="55" spans="1:10" ht="112.5" x14ac:dyDescent="0.25">
      <c r="A55" s="11">
        <v>126</v>
      </c>
      <c r="B55" s="45" t="s">
        <v>172</v>
      </c>
      <c r="C55" s="12" t="s">
        <v>145</v>
      </c>
      <c r="D55" s="13" t="s">
        <v>72</v>
      </c>
      <c r="E55" s="14">
        <v>2160</v>
      </c>
      <c r="F55" s="46"/>
      <c r="G55" s="13" t="s">
        <v>133</v>
      </c>
      <c r="H55" s="15">
        <v>2197.1164441291694</v>
      </c>
      <c r="I55" s="13" t="s">
        <v>134</v>
      </c>
      <c r="J55" s="46" t="s">
        <v>135</v>
      </c>
    </row>
    <row r="56" spans="1:10" ht="112.5" x14ac:dyDescent="0.25">
      <c r="A56" s="11">
        <v>128</v>
      </c>
      <c r="B56" s="45" t="s">
        <v>173</v>
      </c>
      <c r="C56" s="12" t="s">
        <v>145</v>
      </c>
      <c r="D56" s="13" t="s">
        <v>72</v>
      </c>
      <c r="E56" s="14">
        <v>7680</v>
      </c>
      <c r="F56" s="46"/>
      <c r="G56" s="13" t="s">
        <v>133</v>
      </c>
      <c r="H56" s="15">
        <v>7811.9695791259355</v>
      </c>
      <c r="I56" s="13" t="s">
        <v>134</v>
      </c>
      <c r="J56" s="46" t="s">
        <v>135</v>
      </c>
    </row>
    <row r="57" spans="1:10" ht="112.5" x14ac:dyDescent="0.25">
      <c r="A57" s="11">
        <v>129</v>
      </c>
      <c r="B57" s="45" t="s">
        <v>174</v>
      </c>
      <c r="C57" s="12" t="s">
        <v>145</v>
      </c>
      <c r="D57" s="13" t="s">
        <v>72</v>
      </c>
      <c r="E57" s="14">
        <v>2160</v>
      </c>
      <c r="F57" s="46"/>
      <c r="G57" s="13" t="s">
        <v>133</v>
      </c>
      <c r="H57" s="15">
        <v>2197.1164441291694</v>
      </c>
      <c r="I57" s="13" t="s">
        <v>134</v>
      </c>
      <c r="J57" s="46" t="s">
        <v>135</v>
      </c>
    </row>
    <row r="58" spans="1:10" ht="112.5" x14ac:dyDescent="0.25">
      <c r="A58" s="11">
        <v>135</v>
      </c>
      <c r="B58" s="45" t="s">
        <v>175</v>
      </c>
      <c r="C58" s="12" t="s">
        <v>145</v>
      </c>
      <c r="D58" s="13" t="s">
        <v>72</v>
      </c>
      <c r="E58" s="14">
        <v>480</v>
      </c>
      <c r="F58" s="46"/>
      <c r="G58" s="13" t="s">
        <v>133</v>
      </c>
      <c r="H58" s="15">
        <v>494.5554565634929</v>
      </c>
      <c r="I58" s="13" t="s">
        <v>134</v>
      </c>
      <c r="J58" s="46" t="s">
        <v>135</v>
      </c>
    </row>
    <row r="59" spans="1:10" ht="112.5" x14ac:dyDescent="0.25">
      <c r="A59" s="11">
        <v>137</v>
      </c>
      <c r="B59" s="45" t="s">
        <v>176</v>
      </c>
      <c r="C59" s="12" t="s">
        <v>145</v>
      </c>
      <c r="D59" s="13" t="s">
        <v>72</v>
      </c>
      <c r="E59" s="14">
        <v>2400</v>
      </c>
      <c r="F59" s="46"/>
      <c r="G59" s="13" t="s">
        <v>133</v>
      </c>
      <c r="H59" s="15">
        <v>2268.1748961834405</v>
      </c>
      <c r="I59" s="13" t="s">
        <v>134</v>
      </c>
      <c r="J59" s="46" t="s">
        <v>135</v>
      </c>
    </row>
    <row r="60" spans="1:10" ht="112.5" x14ac:dyDescent="0.25">
      <c r="A60" s="11">
        <v>138</v>
      </c>
      <c r="B60" s="45" t="s">
        <v>177</v>
      </c>
      <c r="C60" s="12" t="s">
        <v>145</v>
      </c>
      <c r="D60" s="13" t="s">
        <v>72</v>
      </c>
      <c r="E60" s="14">
        <v>2400</v>
      </c>
      <c r="F60" s="46"/>
      <c r="G60" s="13" t="s">
        <v>133</v>
      </c>
      <c r="H60" s="15">
        <v>2441.2404934768551</v>
      </c>
      <c r="I60" s="13" t="s">
        <v>134</v>
      </c>
      <c r="J60" s="46" t="s">
        <v>135</v>
      </c>
    </row>
    <row r="61" spans="1:10" ht="112.5" x14ac:dyDescent="0.25">
      <c r="A61" s="11">
        <v>139</v>
      </c>
      <c r="B61" s="45" t="s">
        <v>178</v>
      </c>
      <c r="C61" s="12" t="s">
        <v>145</v>
      </c>
      <c r="D61" s="13" t="s">
        <v>72</v>
      </c>
      <c r="E61" s="14">
        <v>3840</v>
      </c>
      <c r="F61" s="46"/>
      <c r="G61" s="13" t="s">
        <v>133</v>
      </c>
      <c r="H61" s="15">
        <v>3629.0798338935047</v>
      </c>
      <c r="I61" s="13" t="s">
        <v>134</v>
      </c>
      <c r="J61" s="46" t="s">
        <v>135</v>
      </c>
    </row>
    <row r="62" spans="1:10" ht="112.5" x14ac:dyDescent="0.25">
      <c r="A62" s="11">
        <v>140</v>
      </c>
      <c r="B62" s="45" t="s">
        <v>179</v>
      </c>
      <c r="C62" s="12" t="s">
        <v>145</v>
      </c>
      <c r="D62" s="13" t="s">
        <v>72</v>
      </c>
      <c r="E62" s="14">
        <v>2400</v>
      </c>
      <c r="F62" s="46"/>
      <c r="G62" s="13" t="s">
        <v>133</v>
      </c>
      <c r="H62" s="15">
        <v>2441.2404934768551</v>
      </c>
      <c r="I62" s="13" t="s">
        <v>134</v>
      </c>
      <c r="J62" s="46" t="s">
        <v>135</v>
      </c>
    </row>
    <row r="63" spans="1:10" ht="112.5" x14ac:dyDescent="0.25">
      <c r="A63" s="11">
        <v>145</v>
      </c>
      <c r="B63" s="45" t="s">
        <v>180</v>
      </c>
      <c r="C63" s="12" t="s">
        <v>145</v>
      </c>
      <c r="D63" s="13" t="s">
        <v>72</v>
      </c>
      <c r="E63" s="14">
        <v>3600</v>
      </c>
      <c r="F63" s="46"/>
      <c r="G63" s="13" t="s">
        <v>133</v>
      </c>
      <c r="H63" s="15">
        <v>3402.2623442751601</v>
      </c>
      <c r="I63" s="13" t="s">
        <v>134</v>
      </c>
      <c r="J63" s="46" t="s">
        <v>135</v>
      </c>
    </row>
    <row r="64" spans="1:10" ht="112.5" x14ac:dyDescent="0.25">
      <c r="A64" s="11">
        <v>147</v>
      </c>
      <c r="B64" s="45" t="s">
        <v>181</v>
      </c>
      <c r="C64" s="12" t="s">
        <v>145</v>
      </c>
      <c r="D64" s="13" t="s">
        <v>72</v>
      </c>
      <c r="E64" s="14">
        <v>1080</v>
      </c>
      <c r="F64" s="46"/>
      <c r="G64" s="13" t="s">
        <v>133</v>
      </c>
      <c r="H64" s="15">
        <v>1112.7497772678589</v>
      </c>
      <c r="I64" s="13" t="s">
        <v>134</v>
      </c>
      <c r="J64" s="46" t="s">
        <v>135</v>
      </c>
    </row>
    <row r="65" spans="1:10" ht="112.5" x14ac:dyDescent="0.25">
      <c r="A65" s="11">
        <v>148</v>
      </c>
      <c r="B65" s="45" t="s">
        <v>182</v>
      </c>
      <c r="C65" s="12" t="s">
        <v>145</v>
      </c>
      <c r="D65" s="13" t="s">
        <v>72</v>
      </c>
      <c r="E65" s="14">
        <v>2400</v>
      </c>
      <c r="F65" s="46"/>
      <c r="G65" s="13" t="s">
        <v>133</v>
      </c>
      <c r="H65" s="15">
        <v>2472.7772828174648</v>
      </c>
      <c r="I65" s="13" t="s">
        <v>134</v>
      </c>
      <c r="J65" s="46" t="s">
        <v>135</v>
      </c>
    </row>
    <row r="66" spans="1:10" ht="112.5" x14ac:dyDescent="0.25">
      <c r="A66" s="11">
        <v>149</v>
      </c>
      <c r="B66" s="45" t="s">
        <v>183</v>
      </c>
      <c r="C66" s="12" t="s">
        <v>145</v>
      </c>
      <c r="D66" s="13" t="s">
        <v>72</v>
      </c>
      <c r="E66" s="14">
        <v>2400</v>
      </c>
      <c r="F66" s="46"/>
      <c r="G66" s="13" t="s">
        <v>133</v>
      </c>
      <c r="H66" s="15">
        <v>2268.1748961834405</v>
      </c>
      <c r="I66" s="13" t="s">
        <v>134</v>
      </c>
      <c r="J66" s="46" t="s">
        <v>135</v>
      </c>
    </row>
    <row r="67" spans="1:10" ht="112.5" x14ac:dyDescent="0.25">
      <c r="A67" s="11">
        <v>150</v>
      </c>
      <c r="B67" s="45" t="s">
        <v>184</v>
      </c>
      <c r="C67" s="12" t="s">
        <v>145</v>
      </c>
      <c r="D67" s="13" t="s">
        <v>72</v>
      </c>
      <c r="E67" s="14">
        <v>600</v>
      </c>
      <c r="F67" s="46"/>
      <c r="G67" s="13" t="s">
        <v>133</v>
      </c>
      <c r="H67" s="15">
        <v>610.31012336921378</v>
      </c>
      <c r="I67" s="13" t="s">
        <v>134</v>
      </c>
      <c r="J67" s="46" t="s">
        <v>135</v>
      </c>
    </row>
    <row r="68" spans="1:10" ht="112.5" x14ac:dyDescent="0.25">
      <c r="A68" s="11">
        <v>152</v>
      </c>
      <c r="B68" s="45" t="s">
        <v>185</v>
      </c>
      <c r="C68" s="12" t="s">
        <v>145</v>
      </c>
      <c r="D68" s="13" t="s">
        <v>72</v>
      </c>
      <c r="E68" s="14">
        <v>480</v>
      </c>
      <c r="F68" s="46"/>
      <c r="G68" s="13" t="s">
        <v>133</v>
      </c>
      <c r="H68" s="15">
        <v>494.5554565634929</v>
      </c>
      <c r="I68" s="13" t="s">
        <v>134</v>
      </c>
      <c r="J68" s="46" t="s">
        <v>135</v>
      </c>
    </row>
    <row r="69" spans="1:10" ht="112.5" x14ac:dyDescent="0.25">
      <c r="A69" s="11">
        <v>154</v>
      </c>
      <c r="B69" s="45" t="s">
        <v>186</v>
      </c>
      <c r="C69" s="12" t="s">
        <v>145</v>
      </c>
      <c r="D69" s="13" t="s">
        <v>72</v>
      </c>
      <c r="E69" s="14">
        <v>2400</v>
      </c>
      <c r="F69" s="46"/>
      <c r="G69" s="13" t="s">
        <v>133</v>
      </c>
      <c r="H69" s="15">
        <v>2441.2404934768551</v>
      </c>
      <c r="I69" s="13" t="s">
        <v>134</v>
      </c>
      <c r="J69" s="46" t="s">
        <v>135</v>
      </c>
    </row>
    <row r="70" spans="1:10" ht="112.5" x14ac:dyDescent="0.25">
      <c r="A70" s="11">
        <v>159</v>
      </c>
      <c r="B70" s="45" t="s">
        <v>187</v>
      </c>
      <c r="C70" s="12" t="s">
        <v>145</v>
      </c>
      <c r="D70" s="13" t="s">
        <v>72</v>
      </c>
      <c r="E70" s="14">
        <v>480</v>
      </c>
      <c r="F70" s="46"/>
      <c r="G70" s="13" t="s">
        <v>133</v>
      </c>
      <c r="H70" s="15">
        <v>488.24809869537097</v>
      </c>
      <c r="I70" s="13" t="s">
        <v>134</v>
      </c>
      <c r="J70" s="46" t="s">
        <v>135</v>
      </c>
    </row>
    <row r="71" spans="1:10" ht="112.5" x14ac:dyDescent="0.25">
      <c r="A71" s="11">
        <v>161</v>
      </c>
      <c r="B71" s="45" t="s">
        <v>188</v>
      </c>
      <c r="C71" s="12" t="s">
        <v>145</v>
      </c>
      <c r="D71" s="13" t="s">
        <v>72</v>
      </c>
      <c r="E71" s="14">
        <v>2160</v>
      </c>
      <c r="F71" s="46"/>
      <c r="G71" s="13" t="s">
        <v>133</v>
      </c>
      <c r="H71" s="15">
        <v>2041.3574065650962</v>
      </c>
      <c r="I71" s="13" t="s">
        <v>134</v>
      </c>
      <c r="J71" s="46" t="s">
        <v>135</v>
      </c>
    </row>
    <row r="72" spans="1:10" ht="112.5" x14ac:dyDescent="0.25">
      <c r="A72" s="11">
        <v>162</v>
      </c>
      <c r="B72" s="45" t="s">
        <v>189</v>
      </c>
      <c r="C72" s="12" t="s">
        <v>145</v>
      </c>
      <c r="D72" s="13" t="s">
        <v>72</v>
      </c>
      <c r="E72" s="14">
        <v>2160</v>
      </c>
      <c r="F72" s="46"/>
      <c r="G72" s="13" t="s">
        <v>133</v>
      </c>
      <c r="H72" s="15">
        <v>2225.4995545357178</v>
      </c>
      <c r="I72" s="13" t="s">
        <v>134</v>
      </c>
      <c r="J72" s="46" t="s">
        <v>135</v>
      </c>
    </row>
    <row r="73" spans="1:10" ht="112.5" x14ac:dyDescent="0.25">
      <c r="A73" s="11">
        <v>163</v>
      </c>
      <c r="B73" s="45" t="s">
        <v>190</v>
      </c>
      <c r="C73" s="12" t="s">
        <v>145</v>
      </c>
      <c r="D73" s="13" t="s">
        <v>72</v>
      </c>
      <c r="E73" s="14">
        <v>2160</v>
      </c>
      <c r="F73" s="46"/>
      <c r="G73" s="13" t="s">
        <v>133</v>
      </c>
      <c r="H73" s="15">
        <v>2197.1164441291694</v>
      </c>
      <c r="I73" s="13" t="s">
        <v>134</v>
      </c>
      <c r="J73" s="46" t="s">
        <v>135</v>
      </c>
    </row>
    <row r="74" spans="1:10" ht="112.5" x14ac:dyDescent="0.25">
      <c r="A74" s="11">
        <v>168</v>
      </c>
      <c r="B74" s="45" t="s">
        <v>191</v>
      </c>
      <c r="C74" s="12" t="s">
        <v>145</v>
      </c>
      <c r="D74" s="13" t="s">
        <v>72</v>
      </c>
      <c r="E74" s="14">
        <v>14160</v>
      </c>
      <c r="F74" s="46"/>
      <c r="G74" s="13" t="s">
        <v>133</v>
      </c>
      <c r="H74" s="15">
        <v>14403.318911513445</v>
      </c>
      <c r="I74" s="13" t="s">
        <v>134</v>
      </c>
      <c r="J74" s="46" t="s">
        <v>135</v>
      </c>
    </row>
    <row r="75" spans="1:10" ht="112.5" x14ac:dyDescent="0.25">
      <c r="A75" s="11">
        <v>169</v>
      </c>
      <c r="B75" s="45" t="s">
        <v>192</v>
      </c>
      <c r="C75" s="12" t="s">
        <v>145</v>
      </c>
      <c r="D75" s="13" t="s">
        <v>72</v>
      </c>
      <c r="E75" s="14">
        <v>5160</v>
      </c>
      <c r="F75" s="46"/>
      <c r="G75" s="13" t="s">
        <v>133</v>
      </c>
      <c r="H75" s="15">
        <v>5248.6670609752382</v>
      </c>
      <c r="I75" s="13" t="s">
        <v>134</v>
      </c>
      <c r="J75" s="46" t="s">
        <v>135</v>
      </c>
    </row>
    <row r="76" spans="1:10" ht="112.5" x14ac:dyDescent="0.25">
      <c r="A76" s="11">
        <v>173</v>
      </c>
      <c r="B76" s="45" t="s">
        <v>193</v>
      </c>
      <c r="C76" s="12" t="s">
        <v>145</v>
      </c>
      <c r="D76" s="13" t="s">
        <v>72</v>
      </c>
      <c r="E76" s="14">
        <v>9120</v>
      </c>
      <c r="F76" s="46"/>
      <c r="G76" s="13" t="s">
        <v>133</v>
      </c>
      <c r="H76" s="15">
        <v>8619.0646054970712</v>
      </c>
      <c r="I76" s="13" t="s">
        <v>134</v>
      </c>
      <c r="J76" s="46" t="s">
        <v>135</v>
      </c>
    </row>
    <row r="77" spans="1:10" ht="112.5" x14ac:dyDescent="0.25">
      <c r="A77" s="11">
        <v>177</v>
      </c>
      <c r="B77" s="45" t="s">
        <v>194</v>
      </c>
      <c r="C77" s="12" t="s">
        <v>145</v>
      </c>
      <c r="D77" s="13" t="s">
        <v>72</v>
      </c>
      <c r="E77" s="14">
        <v>600</v>
      </c>
      <c r="F77" s="46"/>
      <c r="G77" s="13" t="s">
        <v>133</v>
      </c>
      <c r="H77" s="15">
        <v>610.31012336921378</v>
      </c>
      <c r="I77" s="13" t="s">
        <v>134</v>
      </c>
      <c r="J77" s="46" t="s">
        <v>135</v>
      </c>
    </row>
    <row r="78" spans="1:10" ht="112.5" x14ac:dyDescent="0.25">
      <c r="A78" s="11">
        <v>178</v>
      </c>
      <c r="B78" s="45" t="s">
        <v>195</v>
      </c>
      <c r="C78" s="12" t="s">
        <v>145</v>
      </c>
      <c r="D78" s="13" t="s">
        <v>72</v>
      </c>
      <c r="E78" s="14">
        <v>600</v>
      </c>
      <c r="F78" s="46"/>
      <c r="G78" s="13" t="s">
        <v>133</v>
      </c>
      <c r="H78" s="15">
        <v>610.31012336921378</v>
      </c>
      <c r="I78" s="13" t="s">
        <v>134</v>
      </c>
      <c r="J78" s="46" t="s">
        <v>135</v>
      </c>
    </row>
    <row r="79" spans="1:10" ht="112.5" x14ac:dyDescent="0.25">
      <c r="A79" s="11">
        <v>179</v>
      </c>
      <c r="B79" s="45" t="s">
        <v>196</v>
      </c>
      <c r="C79" s="12" t="s">
        <v>145</v>
      </c>
      <c r="D79" s="13" t="s">
        <v>72</v>
      </c>
      <c r="E79" s="14">
        <v>600</v>
      </c>
      <c r="F79" s="46"/>
      <c r="G79" s="13" t="s">
        <v>133</v>
      </c>
      <c r="H79" s="15">
        <v>610.31012336921378</v>
      </c>
      <c r="I79" s="13" t="s">
        <v>134</v>
      </c>
      <c r="J79" s="46" t="s">
        <v>135</v>
      </c>
    </row>
    <row r="80" spans="1:10" ht="112.5" x14ac:dyDescent="0.25">
      <c r="A80" s="11">
        <v>181</v>
      </c>
      <c r="B80" s="45" t="s">
        <v>197</v>
      </c>
      <c r="C80" s="12" t="s">
        <v>145</v>
      </c>
      <c r="D80" s="13" t="s">
        <v>72</v>
      </c>
      <c r="E80" s="14">
        <v>192</v>
      </c>
      <c r="F80" s="46"/>
      <c r="G80" s="13" t="s">
        <v>133</v>
      </c>
      <c r="H80" s="15">
        <v>195.29923947814837</v>
      </c>
      <c r="I80" s="13" t="s">
        <v>134</v>
      </c>
      <c r="J80" s="46" t="s">
        <v>135</v>
      </c>
    </row>
    <row r="81" spans="1:10" ht="112.5" x14ac:dyDescent="0.25">
      <c r="A81" s="11">
        <v>183</v>
      </c>
      <c r="B81" s="45" t="s">
        <v>198</v>
      </c>
      <c r="C81" s="12" t="s">
        <v>145</v>
      </c>
      <c r="D81" s="13" t="s">
        <v>72</v>
      </c>
      <c r="E81" s="14">
        <v>1440</v>
      </c>
      <c r="F81" s="46"/>
      <c r="G81" s="13" t="s">
        <v>133</v>
      </c>
      <c r="H81" s="15">
        <v>1464.7442960861129</v>
      </c>
      <c r="I81" s="13" t="s">
        <v>134</v>
      </c>
      <c r="J81" s="46" t="s">
        <v>135</v>
      </c>
    </row>
    <row r="82" spans="1:10" ht="112.5" x14ac:dyDescent="0.25">
      <c r="A82" s="11">
        <v>186</v>
      </c>
      <c r="B82" s="45" t="s">
        <v>199</v>
      </c>
      <c r="C82" s="12" t="s">
        <v>145</v>
      </c>
      <c r="D82" s="13" t="s">
        <v>72</v>
      </c>
      <c r="E82" s="14">
        <v>600</v>
      </c>
      <c r="F82" s="46"/>
      <c r="G82" s="13" t="s">
        <v>133</v>
      </c>
      <c r="H82" s="15">
        <v>618.19432070436619</v>
      </c>
      <c r="I82" s="13" t="s">
        <v>134</v>
      </c>
      <c r="J82" s="46" t="s">
        <v>135</v>
      </c>
    </row>
    <row r="83" spans="1:10" ht="112.5" x14ac:dyDescent="0.25">
      <c r="A83" s="11">
        <v>188</v>
      </c>
      <c r="B83" s="45" t="s">
        <v>200</v>
      </c>
      <c r="C83" s="12" t="s">
        <v>145</v>
      </c>
      <c r="D83" s="13" t="s">
        <v>72</v>
      </c>
      <c r="E83" s="14">
        <v>1080</v>
      </c>
      <c r="F83" s="46"/>
      <c r="G83" s="13" t="s">
        <v>133</v>
      </c>
      <c r="H83" s="15">
        <v>1098.5582220645847</v>
      </c>
      <c r="I83" s="13" t="s">
        <v>134</v>
      </c>
      <c r="J83" s="46" t="s">
        <v>135</v>
      </c>
    </row>
    <row r="84" spans="1:10" ht="112.5" x14ac:dyDescent="0.25">
      <c r="A84" s="11">
        <v>193</v>
      </c>
      <c r="B84" s="45" t="s">
        <v>201</v>
      </c>
      <c r="C84" s="12" t="s">
        <v>145</v>
      </c>
      <c r="D84" s="13" t="s">
        <v>72</v>
      </c>
      <c r="E84" s="14">
        <v>1200</v>
      </c>
      <c r="F84" s="46"/>
      <c r="G84" s="13" t="s">
        <v>133</v>
      </c>
      <c r="H84" s="15">
        <v>1134.0874480917203</v>
      </c>
      <c r="I84" s="13" t="s">
        <v>134</v>
      </c>
      <c r="J84" s="46" t="s">
        <v>135</v>
      </c>
    </row>
    <row r="85" spans="1:10" ht="112.5" x14ac:dyDescent="0.25">
      <c r="A85" s="11">
        <v>194</v>
      </c>
      <c r="B85" s="45" t="s">
        <v>202</v>
      </c>
      <c r="C85" s="12" t="s">
        <v>145</v>
      </c>
      <c r="D85" s="13" t="s">
        <v>72</v>
      </c>
      <c r="E85" s="14">
        <v>1080</v>
      </c>
      <c r="F85" s="46"/>
      <c r="G85" s="13" t="s">
        <v>133</v>
      </c>
      <c r="H85" s="15">
        <v>1020.6787032825481</v>
      </c>
      <c r="I85" s="13" t="s">
        <v>134</v>
      </c>
      <c r="J85" s="46" t="s">
        <v>135</v>
      </c>
    </row>
    <row r="86" spans="1:10" ht="112.5" x14ac:dyDescent="0.25">
      <c r="A86" s="11">
        <v>195</v>
      </c>
      <c r="B86" s="45" t="s">
        <v>203</v>
      </c>
      <c r="C86" s="12" t="s">
        <v>145</v>
      </c>
      <c r="D86" s="13" t="s">
        <v>72</v>
      </c>
      <c r="E86" s="14">
        <v>1080</v>
      </c>
      <c r="F86" s="46"/>
      <c r="G86" s="13" t="s">
        <v>133</v>
      </c>
      <c r="H86" s="15">
        <v>1020.6787032825481</v>
      </c>
      <c r="I86" s="13" t="s">
        <v>134</v>
      </c>
      <c r="J86" s="46" t="s">
        <v>135</v>
      </c>
    </row>
    <row r="87" spans="1:10" ht="112.5" x14ac:dyDescent="0.25">
      <c r="A87" s="11">
        <v>199</v>
      </c>
      <c r="B87" s="45" t="s">
        <v>204</v>
      </c>
      <c r="C87" s="12" t="s">
        <v>145</v>
      </c>
      <c r="D87" s="13" t="s">
        <v>72</v>
      </c>
      <c r="E87" s="14">
        <v>480</v>
      </c>
      <c r="F87" s="46"/>
      <c r="G87" s="13" t="s">
        <v>133</v>
      </c>
      <c r="H87" s="15">
        <v>453.63497923668808</v>
      </c>
      <c r="I87" s="13" t="s">
        <v>134</v>
      </c>
      <c r="J87" s="46" t="s">
        <v>135</v>
      </c>
    </row>
    <row r="88" spans="1:10" ht="112.5" x14ac:dyDescent="0.25">
      <c r="A88" s="11">
        <v>200</v>
      </c>
      <c r="B88" s="45" t="s">
        <v>205</v>
      </c>
      <c r="C88" s="12" t="s">
        <v>145</v>
      </c>
      <c r="D88" s="13" t="s">
        <v>72</v>
      </c>
      <c r="E88" s="14">
        <v>1200</v>
      </c>
      <c r="F88" s="46"/>
      <c r="G88" s="13" t="s">
        <v>133</v>
      </c>
      <c r="H88" s="15">
        <v>1134.0874480917203</v>
      </c>
      <c r="I88" s="13" t="s">
        <v>134</v>
      </c>
      <c r="J88" s="46" t="s">
        <v>135</v>
      </c>
    </row>
    <row r="89" spans="1:10" ht="112.5" x14ac:dyDescent="0.25">
      <c r="A89" s="11">
        <v>201</v>
      </c>
      <c r="B89" s="45" t="s">
        <v>206</v>
      </c>
      <c r="C89" s="12" t="s">
        <v>145</v>
      </c>
      <c r="D89" s="13" t="s">
        <v>72</v>
      </c>
      <c r="E89" s="14">
        <v>2400</v>
      </c>
      <c r="F89" s="46"/>
      <c r="G89" s="13" t="s">
        <v>133</v>
      </c>
      <c r="H89" s="15">
        <v>2268.1748961834405</v>
      </c>
      <c r="I89" s="13" t="s">
        <v>134</v>
      </c>
      <c r="J89" s="46" t="s">
        <v>135</v>
      </c>
    </row>
    <row r="90" spans="1:10" ht="112.5" x14ac:dyDescent="0.25">
      <c r="A90" s="11">
        <v>202</v>
      </c>
      <c r="B90" s="45" t="s">
        <v>207</v>
      </c>
      <c r="C90" s="12" t="s">
        <v>145</v>
      </c>
      <c r="D90" s="13" t="s">
        <v>72</v>
      </c>
      <c r="E90" s="14">
        <v>2160</v>
      </c>
      <c r="F90" s="46"/>
      <c r="G90" s="13" t="s">
        <v>133</v>
      </c>
      <c r="H90" s="15">
        <v>2197.1164441291694</v>
      </c>
      <c r="I90" s="13" t="s">
        <v>134</v>
      </c>
      <c r="J90" s="46" t="s">
        <v>135</v>
      </c>
    </row>
    <row r="91" spans="1:10" ht="112.5" x14ac:dyDescent="0.25">
      <c r="A91" s="11">
        <v>203</v>
      </c>
      <c r="B91" s="45" t="s">
        <v>208</v>
      </c>
      <c r="C91" s="12" t="s">
        <v>145</v>
      </c>
      <c r="D91" s="13" t="s">
        <v>72</v>
      </c>
      <c r="E91" s="14">
        <v>600</v>
      </c>
      <c r="F91" s="46"/>
      <c r="G91" s="13" t="s">
        <v>133</v>
      </c>
      <c r="H91" s="15">
        <v>610.31012336921378</v>
      </c>
      <c r="I91" s="13" t="s">
        <v>134</v>
      </c>
      <c r="J91" s="46" t="s">
        <v>135</v>
      </c>
    </row>
    <row r="92" spans="1:10" ht="112.5" x14ac:dyDescent="0.25">
      <c r="A92" s="11">
        <v>204</v>
      </c>
      <c r="B92" s="45" t="s">
        <v>209</v>
      </c>
      <c r="C92" s="12" t="s">
        <v>145</v>
      </c>
      <c r="D92" s="13" t="s">
        <v>72</v>
      </c>
      <c r="E92" s="14">
        <v>2400</v>
      </c>
      <c r="F92" s="46"/>
      <c r="G92" s="13" t="s">
        <v>133</v>
      </c>
      <c r="H92" s="15">
        <v>2441.2404934768551</v>
      </c>
      <c r="I92" s="13" t="s">
        <v>134</v>
      </c>
      <c r="J92" s="46" t="s">
        <v>135</v>
      </c>
    </row>
    <row r="93" spans="1:10" ht="112.5" x14ac:dyDescent="0.25">
      <c r="A93" s="11">
        <v>206</v>
      </c>
      <c r="B93" s="45" t="s">
        <v>210</v>
      </c>
      <c r="C93" s="12" t="s">
        <v>145</v>
      </c>
      <c r="D93" s="13" t="s">
        <v>72</v>
      </c>
      <c r="E93" s="14">
        <v>21600</v>
      </c>
      <c r="F93" s="46"/>
      <c r="G93" s="13" t="s">
        <v>133</v>
      </c>
      <c r="H93" s="15">
        <v>20413.574065650959</v>
      </c>
      <c r="I93" s="13" t="s">
        <v>134</v>
      </c>
      <c r="J93" s="46" t="s">
        <v>135</v>
      </c>
    </row>
    <row r="94" spans="1:10" ht="112.5" x14ac:dyDescent="0.25">
      <c r="A94" s="11">
        <v>207</v>
      </c>
      <c r="B94" s="45" t="s">
        <v>211</v>
      </c>
      <c r="C94" s="12" t="s">
        <v>145</v>
      </c>
      <c r="D94" s="13" t="s">
        <v>72</v>
      </c>
      <c r="E94" s="14">
        <v>2400</v>
      </c>
      <c r="F94" s="46"/>
      <c r="G94" s="13" t="s">
        <v>133</v>
      </c>
      <c r="H94" s="15">
        <v>2441.2404934768551</v>
      </c>
      <c r="I94" s="13" t="s">
        <v>134</v>
      </c>
      <c r="J94" s="46" t="s">
        <v>135</v>
      </c>
    </row>
    <row r="95" spans="1:10" ht="112.5" x14ac:dyDescent="0.25">
      <c r="A95" s="11">
        <v>208</v>
      </c>
      <c r="B95" s="45" t="s">
        <v>212</v>
      </c>
      <c r="C95" s="12" t="s">
        <v>145</v>
      </c>
      <c r="D95" s="13" t="s">
        <v>72</v>
      </c>
      <c r="E95" s="14">
        <v>4800</v>
      </c>
      <c r="F95" s="46"/>
      <c r="G95" s="13" t="s">
        <v>133</v>
      </c>
      <c r="H95" s="15">
        <v>4882.4809869537103</v>
      </c>
      <c r="I95" s="13" t="s">
        <v>134</v>
      </c>
      <c r="J95" s="46" t="s">
        <v>135</v>
      </c>
    </row>
    <row r="96" spans="1:10" ht="112.5" x14ac:dyDescent="0.25">
      <c r="A96" s="11">
        <v>211</v>
      </c>
      <c r="B96" s="45" t="s">
        <v>213</v>
      </c>
      <c r="C96" s="12" t="s">
        <v>145</v>
      </c>
      <c r="D96" s="13" t="s">
        <v>72</v>
      </c>
      <c r="E96" s="14">
        <v>2400</v>
      </c>
      <c r="F96" s="46"/>
      <c r="G96" s="13" t="s">
        <v>133</v>
      </c>
      <c r="H96" s="15">
        <v>2472.7772828174648</v>
      </c>
      <c r="I96" s="13" t="s">
        <v>134</v>
      </c>
      <c r="J96" s="46" t="s">
        <v>135</v>
      </c>
    </row>
    <row r="97" spans="1:10" ht="112.5" x14ac:dyDescent="0.25">
      <c r="A97" s="11">
        <v>218</v>
      </c>
      <c r="B97" s="45" t="s">
        <v>214</v>
      </c>
      <c r="C97" s="12" t="s">
        <v>145</v>
      </c>
      <c r="D97" s="13" t="s">
        <v>72</v>
      </c>
      <c r="E97" s="14">
        <v>2160</v>
      </c>
      <c r="F97" s="46"/>
      <c r="G97" s="13" t="s">
        <v>133</v>
      </c>
      <c r="H97" s="15">
        <v>2225.4995545357178</v>
      </c>
      <c r="I97" s="13" t="s">
        <v>134</v>
      </c>
      <c r="J97" s="46" t="s">
        <v>135</v>
      </c>
    </row>
    <row r="98" spans="1:10" ht="112.5" x14ac:dyDescent="0.25">
      <c r="A98" s="11">
        <v>222</v>
      </c>
      <c r="B98" s="45" t="s">
        <v>215</v>
      </c>
      <c r="C98" s="12" t="s">
        <v>145</v>
      </c>
      <c r="D98" s="13" t="s">
        <v>72</v>
      </c>
      <c r="E98" s="14">
        <v>2160</v>
      </c>
      <c r="F98" s="46"/>
      <c r="G98" s="13" t="s">
        <v>133</v>
      </c>
      <c r="H98" s="15">
        <v>2041.3574065650962</v>
      </c>
      <c r="I98" s="13" t="s">
        <v>134</v>
      </c>
      <c r="J98" s="46" t="s">
        <v>135</v>
      </c>
    </row>
    <row r="99" spans="1:10" ht="112.5" x14ac:dyDescent="0.25">
      <c r="A99" s="11">
        <v>224</v>
      </c>
      <c r="B99" s="45" t="s">
        <v>216</v>
      </c>
      <c r="C99" s="12" t="s">
        <v>145</v>
      </c>
      <c r="D99" s="13" t="s">
        <v>72</v>
      </c>
      <c r="E99" s="14">
        <v>2400</v>
      </c>
      <c r="F99" s="46"/>
      <c r="G99" s="13" t="s">
        <v>133</v>
      </c>
      <c r="H99" s="15">
        <v>2441.2404934768551</v>
      </c>
      <c r="I99" s="13" t="s">
        <v>134</v>
      </c>
      <c r="J99" s="46" t="s">
        <v>135</v>
      </c>
    </row>
    <row r="100" spans="1:10" ht="112.5" x14ac:dyDescent="0.25">
      <c r="A100" s="11">
        <v>225</v>
      </c>
      <c r="B100" s="45" t="s">
        <v>217</v>
      </c>
      <c r="C100" s="12" t="s">
        <v>145</v>
      </c>
      <c r="D100" s="13" t="s">
        <v>72</v>
      </c>
      <c r="E100" s="14">
        <v>1080</v>
      </c>
      <c r="F100" s="46"/>
      <c r="G100" s="13" t="s">
        <v>133</v>
      </c>
      <c r="H100" s="15">
        <v>1098.5582220645847</v>
      </c>
      <c r="I100" s="13" t="s">
        <v>134</v>
      </c>
      <c r="J100" s="46" t="s">
        <v>135</v>
      </c>
    </row>
    <row r="101" spans="1:10" ht="112.5" x14ac:dyDescent="0.25">
      <c r="A101" s="11">
        <v>228</v>
      </c>
      <c r="B101" s="45" t="s">
        <v>218</v>
      </c>
      <c r="C101" s="12" t="s">
        <v>145</v>
      </c>
      <c r="D101" s="13" t="s">
        <v>72</v>
      </c>
      <c r="E101" s="14">
        <v>4800</v>
      </c>
      <c r="F101" s="46"/>
      <c r="G101" s="13" t="s">
        <v>133</v>
      </c>
      <c r="H101" s="15">
        <v>4945.5545656349295</v>
      </c>
      <c r="I101" s="13" t="s">
        <v>134</v>
      </c>
      <c r="J101" s="46" t="s">
        <v>135</v>
      </c>
    </row>
    <row r="102" spans="1:10" ht="112.5" x14ac:dyDescent="0.25">
      <c r="A102" s="11">
        <v>231</v>
      </c>
      <c r="B102" s="45" t="s">
        <v>219</v>
      </c>
      <c r="C102" s="12" t="s">
        <v>145</v>
      </c>
      <c r="D102" s="13" t="s">
        <v>72</v>
      </c>
      <c r="E102" s="14">
        <v>11520</v>
      </c>
      <c r="F102" s="46"/>
      <c r="G102" s="13" t="s">
        <v>133</v>
      </c>
      <c r="H102" s="15">
        <v>10887.239501680513</v>
      </c>
      <c r="I102" s="13" t="s">
        <v>134</v>
      </c>
      <c r="J102" s="46" t="s">
        <v>135</v>
      </c>
    </row>
    <row r="103" spans="1:10" ht="112.5" x14ac:dyDescent="0.25">
      <c r="A103" s="11">
        <v>232</v>
      </c>
      <c r="B103" s="45" t="s">
        <v>220</v>
      </c>
      <c r="C103" s="12" t="s">
        <v>145</v>
      </c>
      <c r="D103" s="13" t="s">
        <v>72</v>
      </c>
      <c r="E103" s="14">
        <v>1200</v>
      </c>
      <c r="F103" s="46"/>
      <c r="G103" s="13" t="s">
        <v>133</v>
      </c>
      <c r="H103" s="15">
        <v>1220.6202467384276</v>
      </c>
      <c r="I103" s="13" t="s">
        <v>134</v>
      </c>
      <c r="J103" s="46" t="s">
        <v>135</v>
      </c>
    </row>
    <row r="104" spans="1:10" ht="112.5" x14ac:dyDescent="0.25">
      <c r="A104" s="11">
        <v>233</v>
      </c>
      <c r="B104" s="45" t="s">
        <v>221</v>
      </c>
      <c r="C104" s="12" t="s">
        <v>145</v>
      </c>
      <c r="D104" s="13" t="s">
        <v>72</v>
      </c>
      <c r="E104" s="14">
        <v>4800</v>
      </c>
      <c r="F104" s="46"/>
      <c r="G104" s="13" t="s">
        <v>133</v>
      </c>
      <c r="H104" s="15">
        <v>4945.5545656349295</v>
      </c>
      <c r="I104" s="13" t="s">
        <v>134</v>
      </c>
      <c r="J104" s="46" t="s">
        <v>135</v>
      </c>
    </row>
    <row r="105" spans="1:10" ht="112.5" x14ac:dyDescent="0.25">
      <c r="A105" s="11">
        <v>240</v>
      </c>
      <c r="B105" s="45" t="s">
        <v>222</v>
      </c>
      <c r="C105" s="12" t="s">
        <v>145</v>
      </c>
      <c r="D105" s="13" t="s">
        <v>72</v>
      </c>
      <c r="E105" s="14">
        <v>4800</v>
      </c>
      <c r="F105" s="46"/>
      <c r="G105" s="13" t="s">
        <v>133</v>
      </c>
      <c r="H105" s="15">
        <v>4945.5545656349295</v>
      </c>
      <c r="I105" s="13" t="s">
        <v>134</v>
      </c>
      <c r="J105" s="46" t="s">
        <v>135</v>
      </c>
    </row>
    <row r="106" spans="1:10" ht="112.5" x14ac:dyDescent="0.25">
      <c r="A106" s="11">
        <v>241</v>
      </c>
      <c r="B106" s="45" t="s">
        <v>223</v>
      </c>
      <c r="C106" s="12" t="s">
        <v>145</v>
      </c>
      <c r="D106" s="13" t="s">
        <v>72</v>
      </c>
      <c r="E106" s="14">
        <v>2400</v>
      </c>
      <c r="F106" s="46"/>
      <c r="G106" s="13" t="s">
        <v>133</v>
      </c>
      <c r="H106" s="15">
        <v>2441.2404934768551</v>
      </c>
      <c r="I106" s="13" t="s">
        <v>134</v>
      </c>
      <c r="J106" s="46" t="s">
        <v>135</v>
      </c>
    </row>
    <row r="107" spans="1:10" ht="112.5" x14ac:dyDescent="0.25">
      <c r="A107" s="11">
        <v>243</v>
      </c>
      <c r="B107" s="45" t="s">
        <v>224</v>
      </c>
      <c r="C107" s="12" t="s">
        <v>145</v>
      </c>
      <c r="D107" s="13" t="s">
        <v>72</v>
      </c>
      <c r="E107" s="14">
        <v>2400</v>
      </c>
      <c r="F107" s="46"/>
      <c r="G107" s="13" t="s">
        <v>133</v>
      </c>
      <c r="H107" s="15">
        <v>2441.2404934768551</v>
      </c>
      <c r="I107" s="13" t="s">
        <v>134</v>
      </c>
      <c r="J107" s="46" t="s">
        <v>135</v>
      </c>
    </row>
    <row r="108" spans="1:10" ht="112.5" x14ac:dyDescent="0.25">
      <c r="A108" s="11">
        <v>236</v>
      </c>
      <c r="B108" s="45" t="s">
        <v>225</v>
      </c>
      <c r="C108" s="12" t="s">
        <v>145</v>
      </c>
      <c r="D108" s="13" t="s">
        <v>72</v>
      </c>
      <c r="E108" s="14">
        <v>4320</v>
      </c>
      <c r="F108" s="46"/>
      <c r="G108" s="13" t="s">
        <v>133</v>
      </c>
      <c r="H108" s="15">
        <v>4450.9991090714357</v>
      </c>
      <c r="I108" s="13" t="s">
        <v>134</v>
      </c>
      <c r="J108" s="46" t="s">
        <v>135</v>
      </c>
    </row>
    <row r="109" spans="1:10" ht="112.5" x14ac:dyDescent="0.25">
      <c r="A109" s="11">
        <v>246</v>
      </c>
      <c r="B109" s="45" t="s">
        <v>226</v>
      </c>
      <c r="C109" s="12" t="s">
        <v>145</v>
      </c>
      <c r="D109" s="13" t="s">
        <v>72</v>
      </c>
      <c r="E109" s="14">
        <v>1080</v>
      </c>
      <c r="F109" s="46"/>
      <c r="G109" s="13" t="s">
        <v>133</v>
      </c>
      <c r="H109" s="15">
        <v>1098.5582220645847</v>
      </c>
      <c r="I109" s="13" t="s">
        <v>134</v>
      </c>
      <c r="J109" s="46" t="s">
        <v>135</v>
      </c>
    </row>
    <row r="110" spans="1:10" ht="112.5" x14ac:dyDescent="0.25">
      <c r="A110" s="11">
        <v>247</v>
      </c>
      <c r="B110" s="45" t="s">
        <v>227</v>
      </c>
      <c r="C110" s="12" t="s">
        <v>145</v>
      </c>
      <c r="D110" s="13" t="s">
        <v>72</v>
      </c>
      <c r="E110" s="14">
        <v>1080</v>
      </c>
      <c r="F110" s="46"/>
      <c r="G110" s="13" t="s">
        <v>133</v>
      </c>
      <c r="H110" s="15">
        <v>1098.5582220645847</v>
      </c>
      <c r="I110" s="13" t="s">
        <v>134</v>
      </c>
      <c r="J110" s="46" t="s">
        <v>135</v>
      </c>
    </row>
    <row r="111" spans="1:10" ht="112.5" x14ac:dyDescent="0.25">
      <c r="A111" s="11">
        <v>252</v>
      </c>
      <c r="B111" s="45" t="s">
        <v>228</v>
      </c>
      <c r="C111" s="12" t="s">
        <v>145</v>
      </c>
      <c r="D111" s="13" t="s">
        <v>72</v>
      </c>
      <c r="E111" s="14">
        <v>600</v>
      </c>
      <c r="F111" s="46"/>
      <c r="G111" s="13" t="s">
        <v>133</v>
      </c>
      <c r="H111" s="15">
        <v>567.04372404586013</v>
      </c>
      <c r="I111" s="13" t="s">
        <v>134</v>
      </c>
      <c r="J111" s="46" t="s">
        <v>135</v>
      </c>
    </row>
    <row r="112" spans="1:10" ht="112.5" x14ac:dyDescent="0.25">
      <c r="A112" s="11">
        <v>257</v>
      </c>
      <c r="B112" s="45" t="s">
        <v>229</v>
      </c>
      <c r="C112" s="12" t="s">
        <v>145</v>
      </c>
      <c r="D112" s="13" t="s">
        <v>72</v>
      </c>
      <c r="E112" s="14">
        <v>240</v>
      </c>
      <c r="F112" s="46"/>
      <c r="G112" s="13" t="s">
        <v>133</v>
      </c>
      <c r="H112" s="15">
        <v>247.27772828174645</v>
      </c>
      <c r="I112" s="13" t="s">
        <v>134</v>
      </c>
      <c r="J112" s="46" t="s">
        <v>135</v>
      </c>
    </row>
    <row r="113" spans="1:10" ht="112.5" x14ac:dyDescent="0.25">
      <c r="A113" s="11">
        <v>259</v>
      </c>
      <c r="B113" s="45" t="s">
        <v>230</v>
      </c>
      <c r="C113" s="12" t="s">
        <v>231</v>
      </c>
      <c r="D113" s="13" t="s">
        <v>72</v>
      </c>
      <c r="E113" s="14">
        <v>150</v>
      </c>
      <c r="F113" s="46"/>
      <c r="G113" s="13" t="s">
        <v>133</v>
      </c>
      <c r="H113" s="15">
        <v>141.98425475245304</v>
      </c>
      <c r="I113" s="13" t="s">
        <v>134</v>
      </c>
      <c r="J113" s="46" t="s">
        <v>135</v>
      </c>
    </row>
    <row r="114" spans="1:10" ht="45" x14ac:dyDescent="0.25">
      <c r="A114" s="11">
        <v>31</v>
      </c>
      <c r="B114" s="45" t="s">
        <v>232</v>
      </c>
      <c r="C114" s="12" t="s">
        <v>141</v>
      </c>
      <c r="D114" s="13" t="s">
        <v>233</v>
      </c>
      <c r="E114" s="14">
        <v>3.2</v>
      </c>
      <c r="F114" s="46"/>
      <c r="G114" s="13" t="s">
        <v>142</v>
      </c>
      <c r="H114" s="15">
        <v>84641.919999999984</v>
      </c>
      <c r="I114" s="13"/>
      <c r="J114" s="46" t="s">
        <v>103</v>
      </c>
    </row>
    <row r="115" spans="1:10" ht="123.75" x14ac:dyDescent="0.25">
      <c r="A115" s="11">
        <v>19</v>
      </c>
      <c r="B115" s="46" t="s">
        <v>371</v>
      </c>
      <c r="C115" s="16" t="s">
        <v>132</v>
      </c>
      <c r="D115" s="13" t="s">
        <v>72</v>
      </c>
      <c r="E115" s="14">
        <v>2160</v>
      </c>
      <c r="F115" s="46"/>
      <c r="G115" s="13" t="s">
        <v>100</v>
      </c>
      <c r="H115" s="15">
        <v>2041.36</v>
      </c>
      <c r="I115" s="13" t="s">
        <v>134</v>
      </c>
      <c r="J115" s="16" t="s">
        <v>329</v>
      </c>
    </row>
    <row r="116" spans="1:10" ht="112.5" x14ac:dyDescent="0.25">
      <c r="A116" s="11">
        <v>20</v>
      </c>
      <c r="B116" s="45" t="s">
        <v>372</v>
      </c>
      <c r="C116" s="12" t="s">
        <v>132</v>
      </c>
      <c r="D116" s="13" t="s">
        <v>72</v>
      </c>
      <c r="E116" s="17">
        <v>2160</v>
      </c>
      <c r="F116" s="46"/>
      <c r="G116" s="13" t="s">
        <v>100</v>
      </c>
      <c r="H116" s="18">
        <v>2041.36</v>
      </c>
      <c r="I116" s="13" t="s">
        <v>134</v>
      </c>
      <c r="J116" s="46" t="s">
        <v>373</v>
      </c>
    </row>
    <row r="117" spans="1:10" ht="112.5" x14ac:dyDescent="0.25">
      <c r="A117" s="11">
        <v>21</v>
      </c>
      <c r="B117" s="45" t="s">
        <v>374</v>
      </c>
      <c r="C117" s="12" t="s">
        <v>132</v>
      </c>
      <c r="D117" s="13" t="s">
        <v>72</v>
      </c>
      <c r="E117" s="17">
        <v>2400</v>
      </c>
      <c r="F117" s="46"/>
      <c r="G117" s="13" t="s">
        <v>100</v>
      </c>
      <c r="H117" s="18">
        <v>2268.17</v>
      </c>
      <c r="I117" s="13" t="s">
        <v>134</v>
      </c>
      <c r="J117" s="46" t="s">
        <v>373</v>
      </c>
    </row>
    <row r="118" spans="1:10" ht="112.5" x14ac:dyDescent="0.25">
      <c r="A118" s="11">
        <v>25</v>
      </c>
      <c r="B118" s="46" t="s">
        <v>375</v>
      </c>
      <c r="C118" s="16" t="s">
        <v>132</v>
      </c>
      <c r="D118" s="13" t="s">
        <v>72</v>
      </c>
      <c r="E118" s="17">
        <v>2160</v>
      </c>
      <c r="F118" s="46"/>
      <c r="G118" s="13" t="s">
        <v>100</v>
      </c>
      <c r="H118" s="18">
        <v>2041.36</v>
      </c>
      <c r="I118" s="13" t="s">
        <v>134</v>
      </c>
      <c r="J118" s="16" t="s">
        <v>327</v>
      </c>
    </row>
    <row r="119" spans="1:10" ht="112.5" x14ac:dyDescent="0.25">
      <c r="A119" s="11">
        <v>26</v>
      </c>
      <c r="B119" s="45" t="s">
        <v>376</v>
      </c>
      <c r="C119" s="12" t="s">
        <v>132</v>
      </c>
      <c r="D119" s="13" t="s">
        <v>72</v>
      </c>
      <c r="E119" s="14">
        <v>2400</v>
      </c>
      <c r="F119" s="46"/>
      <c r="G119" s="13" t="s">
        <v>100</v>
      </c>
      <c r="H119" s="18">
        <v>2268.17</v>
      </c>
      <c r="I119" s="13" t="s">
        <v>134</v>
      </c>
      <c r="J119" s="46" t="s">
        <v>373</v>
      </c>
    </row>
    <row r="120" spans="1:10" ht="112.5" x14ac:dyDescent="0.25">
      <c r="A120" s="11">
        <v>28</v>
      </c>
      <c r="B120" s="46" t="s">
        <v>377</v>
      </c>
      <c r="C120" s="16" t="s">
        <v>132</v>
      </c>
      <c r="D120" s="13" t="s">
        <v>72</v>
      </c>
      <c r="E120" s="14">
        <v>1080</v>
      </c>
      <c r="F120" s="46"/>
      <c r="G120" s="13" t="s">
        <v>100</v>
      </c>
      <c r="H120" s="18">
        <v>1020.68</v>
      </c>
      <c r="I120" s="13" t="s">
        <v>134</v>
      </c>
      <c r="J120" s="16" t="s">
        <v>326</v>
      </c>
    </row>
    <row r="121" spans="1:10" ht="78.75" x14ac:dyDescent="0.25">
      <c r="A121" s="11">
        <v>30</v>
      </c>
      <c r="B121" s="16" t="s">
        <v>378</v>
      </c>
      <c r="C121" s="16" t="s">
        <v>141</v>
      </c>
      <c r="D121" s="13" t="s">
        <v>233</v>
      </c>
      <c r="E121" s="11">
        <v>2</v>
      </c>
      <c r="F121" s="46"/>
      <c r="G121" s="19" t="s">
        <v>111</v>
      </c>
      <c r="H121" s="20">
        <v>13906.63</v>
      </c>
      <c r="I121" s="13" t="s">
        <v>379</v>
      </c>
      <c r="J121" s="46" t="s">
        <v>380</v>
      </c>
    </row>
    <row r="122" spans="1:10" ht="112.5" x14ac:dyDescent="0.25">
      <c r="A122" s="11">
        <v>81</v>
      </c>
      <c r="B122" s="12" t="s">
        <v>416</v>
      </c>
      <c r="C122" s="12" t="s">
        <v>145</v>
      </c>
      <c r="D122" s="13" t="s">
        <v>72</v>
      </c>
      <c r="E122" s="14">
        <v>2400</v>
      </c>
      <c r="F122" s="46"/>
      <c r="G122" s="13" t="s">
        <v>100</v>
      </c>
      <c r="H122" s="18">
        <v>2268.17</v>
      </c>
      <c r="I122" s="13" t="s">
        <v>134</v>
      </c>
      <c r="J122" s="46" t="s">
        <v>373</v>
      </c>
    </row>
    <row r="123" spans="1:10" ht="112.5" x14ac:dyDescent="0.25">
      <c r="A123" s="11">
        <v>82</v>
      </c>
      <c r="B123" s="12" t="s">
        <v>417</v>
      </c>
      <c r="C123" s="12" t="s">
        <v>145</v>
      </c>
      <c r="D123" s="13" t="s">
        <v>72</v>
      </c>
      <c r="E123" s="14">
        <v>2160</v>
      </c>
      <c r="F123" s="46"/>
      <c r="G123" s="13" t="s">
        <v>100</v>
      </c>
      <c r="H123" s="18">
        <v>2041.36</v>
      </c>
      <c r="I123" s="13" t="s">
        <v>134</v>
      </c>
      <c r="J123" s="46" t="s">
        <v>373</v>
      </c>
    </row>
    <row r="124" spans="1:10" ht="112.5" x14ac:dyDescent="0.25">
      <c r="A124" s="11">
        <v>86</v>
      </c>
      <c r="B124" s="46" t="s">
        <v>418</v>
      </c>
      <c r="C124" s="16" t="s">
        <v>145</v>
      </c>
      <c r="D124" s="13" t="s">
        <v>72</v>
      </c>
      <c r="E124" s="14">
        <v>2400</v>
      </c>
      <c r="F124" s="46"/>
      <c r="G124" s="13" t="s">
        <v>111</v>
      </c>
      <c r="H124" s="18">
        <v>2472.7800000000002</v>
      </c>
      <c r="I124" s="13" t="s">
        <v>134</v>
      </c>
      <c r="J124" s="46" t="s">
        <v>373</v>
      </c>
    </row>
    <row r="125" spans="1:10" ht="112.5" x14ac:dyDescent="0.25">
      <c r="A125" s="11">
        <v>88</v>
      </c>
      <c r="B125" s="45" t="s">
        <v>419</v>
      </c>
      <c r="C125" s="12" t="s">
        <v>145</v>
      </c>
      <c r="D125" s="13" t="s">
        <v>72</v>
      </c>
      <c r="E125" s="14">
        <v>2400</v>
      </c>
      <c r="F125" s="46"/>
      <c r="G125" s="13" t="s">
        <v>111</v>
      </c>
      <c r="H125" s="18">
        <v>2472.7800000000002</v>
      </c>
      <c r="I125" s="13" t="s">
        <v>134</v>
      </c>
      <c r="J125" s="46" t="s">
        <v>373</v>
      </c>
    </row>
    <row r="126" spans="1:10" ht="112.5" x14ac:dyDescent="0.25">
      <c r="A126" s="11">
        <v>89</v>
      </c>
      <c r="B126" s="12" t="s">
        <v>420</v>
      </c>
      <c r="C126" s="12" t="s">
        <v>145</v>
      </c>
      <c r="D126" s="13" t="s">
        <v>72</v>
      </c>
      <c r="E126" s="14">
        <v>1080</v>
      </c>
      <c r="F126" s="46"/>
      <c r="G126" s="13" t="s">
        <v>111</v>
      </c>
      <c r="H126" s="18">
        <v>1098.56</v>
      </c>
      <c r="I126" s="13" t="s">
        <v>134</v>
      </c>
      <c r="J126" s="46" t="s">
        <v>373</v>
      </c>
    </row>
    <row r="127" spans="1:10" ht="112.5" x14ac:dyDescent="0.25">
      <c r="A127" s="11">
        <v>91</v>
      </c>
      <c r="B127" s="12" t="s">
        <v>421</v>
      </c>
      <c r="C127" s="12" t="s">
        <v>145</v>
      </c>
      <c r="D127" s="13" t="s">
        <v>72</v>
      </c>
      <c r="E127" s="14">
        <v>2400</v>
      </c>
      <c r="F127" s="46"/>
      <c r="G127" s="13" t="s">
        <v>111</v>
      </c>
      <c r="H127" s="18">
        <v>2441.2399999999998</v>
      </c>
      <c r="I127" s="13" t="s">
        <v>134</v>
      </c>
      <c r="J127" s="46" t="s">
        <v>373</v>
      </c>
    </row>
    <row r="128" spans="1:10" ht="112.5" x14ac:dyDescent="0.25">
      <c r="A128" s="11">
        <v>93</v>
      </c>
      <c r="B128" s="12" t="s">
        <v>422</v>
      </c>
      <c r="C128" s="12" t="s">
        <v>145</v>
      </c>
      <c r="D128" s="13" t="s">
        <v>72</v>
      </c>
      <c r="E128" s="14">
        <v>2160</v>
      </c>
      <c r="F128" s="46"/>
      <c r="G128" s="13" t="s">
        <v>100</v>
      </c>
      <c r="H128" s="18">
        <v>2041.36</v>
      </c>
      <c r="I128" s="13" t="s">
        <v>134</v>
      </c>
      <c r="J128" s="46" t="s">
        <v>373</v>
      </c>
    </row>
    <row r="129" spans="1:10" ht="112.5" x14ac:dyDescent="0.25">
      <c r="A129" s="11">
        <v>95</v>
      </c>
      <c r="B129" s="12" t="s">
        <v>423</v>
      </c>
      <c r="C129" s="12" t="s">
        <v>145</v>
      </c>
      <c r="D129" s="13" t="s">
        <v>72</v>
      </c>
      <c r="E129" s="14">
        <v>2400</v>
      </c>
      <c r="F129" s="46"/>
      <c r="G129" s="13" t="s">
        <v>111</v>
      </c>
      <c r="H129" s="18">
        <v>2441.2399999999998</v>
      </c>
      <c r="I129" s="13" t="s">
        <v>134</v>
      </c>
      <c r="J129" s="46" t="s">
        <v>373</v>
      </c>
    </row>
    <row r="130" spans="1:10" ht="112.5" x14ac:dyDescent="0.25">
      <c r="A130" s="31">
        <v>102</v>
      </c>
      <c r="B130" s="12" t="s">
        <v>424</v>
      </c>
      <c r="C130" s="12" t="s">
        <v>145</v>
      </c>
      <c r="D130" s="13" t="s">
        <v>72</v>
      </c>
      <c r="E130" s="17">
        <v>2160</v>
      </c>
      <c r="F130" s="46"/>
      <c r="G130" s="13" t="s">
        <v>111</v>
      </c>
      <c r="H130" s="29">
        <v>2225.5</v>
      </c>
      <c r="I130" s="13" t="s">
        <v>134</v>
      </c>
      <c r="J130" s="46" t="s">
        <v>373</v>
      </c>
    </row>
    <row r="131" spans="1:10" ht="112.5" x14ac:dyDescent="0.25">
      <c r="A131" s="31">
        <v>103</v>
      </c>
      <c r="B131" s="12" t="s">
        <v>425</v>
      </c>
      <c r="C131" s="12" t="s">
        <v>145</v>
      </c>
      <c r="D131" s="13" t="s">
        <v>72</v>
      </c>
      <c r="E131" s="22">
        <v>600</v>
      </c>
      <c r="F131" s="46"/>
      <c r="G131" s="13" t="s">
        <v>111</v>
      </c>
      <c r="H131" s="30">
        <v>610.30999999999995</v>
      </c>
      <c r="I131" s="13" t="s">
        <v>134</v>
      </c>
      <c r="J131" s="46" t="s">
        <v>373</v>
      </c>
    </row>
    <row r="132" spans="1:10" ht="112.5" x14ac:dyDescent="0.2">
      <c r="A132" s="32">
        <v>105</v>
      </c>
      <c r="B132" s="16" t="s">
        <v>426</v>
      </c>
      <c r="C132" s="12" t="s">
        <v>145</v>
      </c>
      <c r="D132" s="25" t="s">
        <v>72</v>
      </c>
      <c r="E132" s="26">
        <v>1200</v>
      </c>
      <c r="F132" s="47"/>
      <c r="G132" s="25" t="s">
        <v>111</v>
      </c>
      <c r="H132" s="33">
        <v>1236.3900000000001</v>
      </c>
      <c r="I132" s="25" t="s">
        <v>134</v>
      </c>
      <c r="J132" s="46" t="s">
        <v>373</v>
      </c>
    </row>
    <row r="133" spans="1:10" ht="112.5" x14ac:dyDescent="0.25">
      <c r="A133" s="32">
        <v>108</v>
      </c>
      <c r="B133" s="46" t="s">
        <v>427</v>
      </c>
      <c r="C133" s="12" t="s">
        <v>145</v>
      </c>
      <c r="D133" s="25" t="s">
        <v>72</v>
      </c>
      <c r="E133" s="26">
        <v>2160</v>
      </c>
      <c r="F133" s="45"/>
      <c r="G133" s="25" t="s">
        <v>111</v>
      </c>
      <c r="H133" s="33">
        <v>2225.5</v>
      </c>
      <c r="I133" s="25" t="s">
        <v>134</v>
      </c>
      <c r="J133" s="46" t="s">
        <v>373</v>
      </c>
    </row>
    <row r="134" spans="1:10" ht="112.5" x14ac:dyDescent="0.25">
      <c r="A134" s="31">
        <v>110</v>
      </c>
      <c r="B134" s="12" t="s">
        <v>428</v>
      </c>
      <c r="C134" s="12" t="s">
        <v>145</v>
      </c>
      <c r="D134" s="13" t="s">
        <v>72</v>
      </c>
      <c r="E134" s="14">
        <v>2400</v>
      </c>
      <c r="F134" s="46"/>
      <c r="G134" s="13" t="s">
        <v>111</v>
      </c>
      <c r="H134" s="18">
        <v>2441.2399999999998</v>
      </c>
      <c r="I134" s="13" t="s">
        <v>134</v>
      </c>
      <c r="J134" s="46" t="s">
        <v>373</v>
      </c>
    </row>
    <row r="135" spans="1:10" ht="112.5" x14ac:dyDescent="0.25">
      <c r="A135" s="31">
        <v>111</v>
      </c>
      <c r="B135" s="16" t="s">
        <v>429</v>
      </c>
      <c r="C135" s="12" t="s">
        <v>145</v>
      </c>
      <c r="D135" s="13" t="s">
        <v>72</v>
      </c>
      <c r="E135" s="14">
        <v>1080</v>
      </c>
      <c r="F135" s="45"/>
      <c r="G135" s="13" t="s">
        <v>100</v>
      </c>
      <c r="H135" s="18">
        <v>1020.68</v>
      </c>
      <c r="I135" s="13" t="s">
        <v>134</v>
      </c>
      <c r="J135" s="46" t="s">
        <v>373</v>
      </c>
    </row>
    <row r="136" spans="1:10" ht="112.5" x14ac:dyDescent="0.25">
      <c r="A136" s="31">
        <v>112</v>
      </c>
      <c r="B136" s="12" t="s">
        <v>430</v>
      </c>
      <c r="C136" s="12" t="s">
        <v>145</v>
      </c>
      <c r="D136" s="13" t="s">
        <v>72</v>
      </c>
      <c r="E136" s="14">
        <v>2160</v>
      </c>
      <c r="F136" s="46"/>
      <c r="G136" s="13" t="s">
        <v>100</v>
      </c>
      <c r="H136" s="18">
        <v>2041.36</v>
      </c>
      <c r="I136" s="13" t="s">
        <v>134</v>
      </c>
      <c r="J136" s="46" t="s">
        <v>373</v>
      </c>
    </row>
    <row r="137" spans="1:10" ht="112.5" x14ac:dyDescent="0.25">
      <c r="A137" s="31">
        <v>114</v>
      </c>
      <c r="B137" s="16" t="s">
        <v>431</v>
      </c>
      <c r="C137" s="12" t="s">
        <v>145</v>
      </c>
      <c r="D137" s="13" t="s">
        <v>72</v>
      </c>
      <c r="E137" s="14">
        <v>2400</v>
      </c>
      <c r="F137" s="46"/>
      <c r="G137" s="13" t="s">
        <v>111</v>
      </c>
      <c r="H137" s="18">
        <v>2472.7800000000002</v>
      </c>
      <c r="I137" s="13" t="s">
        <v>134</v>
      </c>
      <c r="J137" s="46" t="s">
        <v>373</v>
      </c>
    </row>
    <row r="138" spans="1:10" ht="112.5" x14ac:dyDescent="0.25">
      <c r="A138" s="32">
        <v>117</v>
      </c>
      <c r="B138" s="16" t="s">
        <v>432</v>
      </c>
      <c r="C138" s="12" t="s">
        <v>145</v>
      </c>
      <c r="D138" s="25" t="s">
        <v>72</v>
      </c>
      <c r="E138" s="28">
        <v>480</v>
      </c>
      <c r="F138" s="46"/>
      <c r="G138" s="25" t="s">
        <v>100</v>
      </c>
      <c r="H138" s="34">
        <v>453.64</v>
      </c>
      <c r="I138" s="25" t="s">
        <v>134</v>
      </c>
      <c r="J138" s="46" t="s">
        <v>373</v>
      </c>
    </row>
    <row r="139" spans="1:10" ht="112.5" x14ac:dyDescent="0.25">
      <c r="A139" s="31">
        <v>118</v>
      </c>
      <c r="B139" s="12" t="s">
        <v>433</v>
      </c>
      <c r="C139" s="12" t="s">
        <v>145</v>
      </c>
      <c r="D139" s="13" t="s">
        <v>72</v>
      </c>
      <c r="E139" s="17">
        <v>1080</v>
      </c>
      <c r="F139" s="46"/>
      <c r="G139" s="13" t="s">
        <v>100</v>
      </c>
      <c r="H139" s="29">
        <v>1020.68</v>
      </c>
      <c r="I139" s="13" t="s">
        <v>134</v>
      </c>
      <c r="J139" s="46" t="s">
        <v>373</v>
      </c>
    </row>
    <row r="140" spans="1:10" ht="112.5" x14ac:dyDescent="0.25">
      <c r="A140" s="31">
        <v>119</v>
      </c>
      <c r="B140" s="12" t="s">
        <v>434</v>
      </c>
      <c r="C140" s="12" t="s">
        <v>145</v>
      </c>
      <c r="D140" s="13" t="s">
        <v>72</v>
      </c>
      <c r="E140" s="17">
        <v>3000</v>
      </c>
      <c r="F140" s="46"/>
      <c r="G140" s="13" t="s">
        <v>100</v>
      </c>
      <c r="H140" s="29">
        <v>2835.22</v>
      </c>
      <c r="I140" s="13" t="s">
        <v>134</v>
      </c>
      <c r="J140" s="46" t="s">
        <v>373</v>
      </c>
    </row>
    <row r="141" spans="1:10" ht="112.5" x14ac:dyDescent="0.25">
      <c r="A141" s="31">
        <v>120</v>
      </c>
      <c r="B141" s="12" t="s">
        <v>435</v>
      </c>
      <c r="C141" s="12" t="s">
        <v>145</v>
      </c>
      <c r="D141" s="13" t="s">
        <v>72</v>
      </c>
      <c r="E141" s="22">
        <v>600</v>
      </c>
      <c r="F141" s="46"/>
      <c r="G141" s="13" t="s">
        <v>111</v>
      </c>
      <c r="H141" s="30">
        <v>618.19000000000005</v>
      </c>
      <c r="I141" s="13" t="s">
        <v>134</v>
      </c>
      <c r="J141" s="46" t="s">
        <v>373</v>
      </c>
    </row>
    <row r="142" spans="1:10" ht="112.5" x14ac:dyDescent="0.25">
      <c r="A142" s="31">
        <v>121</v>
      </c>
      <c r="B142" s="12" t="s">
        <v>436</v>
      </c>
      <c r="C142" s="12" t="s">
        <v>145</v>
      </c>
      <c r="D142" s="13" t="s">
        <v>72</v>
      </c>
      <c r="E142" s="17">
        <v>2160</v>
      </c>
      <c r="F142" s="46"/>
      <c r="G142" s="13" t="s">
        <v>111</v>
      </c>
      <c r="H142" s="29">
        <v>2197.12</v>
      </c>
      <c r="I142" s="13" t="s">
        <v>134</v>
      </c>
      <c r="J142" s="46" t="s">
        <v>373</v>
      </c>
    </row>
    <row r="143" spans="1:10" ht="112.5" x14ac:dyDescent="0.25">
      <c r="A143" s="31">
        <v>123</v>
      </c>
      <c r="B143" s="12" t="s">
        <v>437</v>
      </c>
      <c r="C143" s="16" t="s">
        <v>145</v>
      </c>
      <c r="D143" s="13" t="s">
        <v>72</v>
      </c>
      <c r="E143" s="17">
        <v>2160</v>
      </c>
      <c r="F143" s="46"/>
      <c r="G143" s="13" t="s">
        <v>100</v>
      </c>
      <c r="H143" s="29">
        <v>2041.36</v>
      </c>
      <c r="I143" s="13" t="s">
        <v>134</v>
      </c>
      <c r="J143" s="46" t="s">
        <v>373</v>
      </c>
    </row>
    <row r="144" spans="1:10" ht="112.5" x14ac:dyDescent="0.25">
      <c r="A144" s="31">
        <v>128</v>
      </c>
      <c r="B144" s="12" t="s">
        <v>438</v>
      </c>
      <c r="C144" s="12" t="s">
        <v>145</v>
      </c>
      <c r="D144" s="13" t="s">
        <v>72</v>
      </c>
      <c r="E144" s="14">
        <v>2160</v>
      </c>
      <c r="F144" s="46"/>
      <c r="G144" s="13" t="s">
        <v>111</v>
      </c>
      <c r="H144" s="18">
        <v>2225.5</v>
      </c>
      <c r="I144" s="13" t="s">
        <v>134</v>
      </c>
      <c r="J144" s="46" t="s">
        <v>373</v>
      </c>
    </row>
    <row r="145" spans="1:10" ht="112.5" x14ac:dyDescent="0.25">
      <c r="A145" s="31">
        <v>129</v>
      </c>
      <c r="B145" s="12" t="s">
        <v>439</v>
      </c>
      <c r="C145" s="12" t="s">
        <v>145</v>
      </c>
      <c r="D145" s="13" t="s">
        <v>72</v>
      </c>
      <c r="E145" s="14">
        <v>2160</v>
      </c>
      <c r="F145" s="46"/>
      <c r="G145" s="13" t="s">
        <v>100</v>
      </c>
      <c r="H145" s="18">
        <v>2041.36</v>
      </c>
      <c r="I145" s="13" t="s">
        <v>134</v>
      </c>
      <c r="J145" s="46" t="s">
        <v>373</v>
      </c>
    </row>
    <row r="146" spans="1:10" ht="112.5" x14ac:dyDescent="0.25">
      <c r="A146" s="31">
        <v>130</v>
      </c>
      <c r="B146" s="12" t="s">
        <v>440</v>
      </c>
      <c r="C146" s="12" t="s">
        <v>145</v>
      </c>
      <c r="D146" s="13" t="s">
        <v>72</v>
      </c>
      <c r="E146" s="14">
        <v>3360</v>
      </c>
      <c r="F146" s="46"/>
      <c r="G146" s="13" t="s">
        <v>100</v>
      </c>
      <c r="H146" s="18">
        <v>3175.44</v>
      </c>
      <c r="I146" s="13" t="s">
        <v>134</v>
      </c>
      <c r="J146" s="46" t="s">
        <v>373</v>
      </c>
    </row>
    <row r="147" spans="1:10" ht="112.5" x14ac:dyDescent="0.25">
      <c r="A147" s="31">
        <v>133</v>
      </c>
      <c r="B147" s="12" t="s">
        <v>441</v>
      </c>
      <c r="C147" s="12" t="s">
        <v>145</v>
      </c>
      <c r="D147" s="13" t="s">
        <v>72</v>
      </c>
      <c r="E147" s="22">
        <v>480</v>
      </c>
      <c r="F147" s="46"/>
      <c r="G147" s="13" t="s">
        <v>111</v>
      </c>
      <c r="H147" s="30">
        <v>494.56</v>
      </c>
      <c r="I147" s="13" t="s">
        <v>134</v>
      </c>
      <c r="J147" s="46" t="s">
        <v>373</v>
      </c>
    </row>
    <row r="148" spans="1:10" ht="101.25" x14ac:dyDescent="0.25">
      <c r="A148" s="31">
        <v>138</v>
      </c>
      <c r="B148" s="12" t="s">
        <v>442</v>
      </c>
      <c r="C148" s="12" t="s">
        <v>145</v>
      </c>
      <c r="D148" s="13" t="s">
        <v>72</v>
      </c>
      <c r="E148" s="17">
        <v>2160</v>
      </c>
      <c r="F148" s="46"/>
      <c r="G148" s="13" t="s">
        <v>111</v>
      </c>
      <c r="H148" s="29">
        <v>2225.5</v>
      </c>
      <c r="I148" s="13" t="s">
        <v>134</v>
      </c>
      <c r="J148" s="46" t="s">
        <v>443</v>
      </c>
    </row>
    <row r="149" spans="1:10" ht="112.5" x14ac:dyDescent="0.25">
      <c r="A149" s="31">
        <v>140</v>
      </c>
      <c r="B149" s="12" t="s">
        <v>444</v>
      </c>
      <c r="C149" s="12" t="s">
        <v>145</v>
      </c>
      <c r="D149" s="13" t="s">
        <v>72</v>
      </c>
      <c r="E149" s="17">
        <v>1200</v>
      </c>
      <c r="F149" s="46"/>
      <c r="G149" s="13" t="s">
        <v>111</v>
      </c>
      <c r="H149" s="29">
        <v>1220.6199999999999</v>
      </c>
      <c r="I149" s="13" t="s">
        <v>134</v>
      </c>
      <c r="J149" s="46" t="s">
        <v>373</v>
      </c>
    </row>
    <row r="150" spans="1:10" ht="112.5" x14ac:dyDescent="0.25">
      <c r="A150" s="31">
        <v>143</v>
      </c>
      <c r="B150" s="12" t="s">
        <v>446</v>
      </c>
      <c r="C150" s="12" t="s">
        <v>145</v>
      </c>
      <c r="D150" s="13" t="s">
        <v>72</v>
      </c>
      <c r="E150" s="17">
        <v>2160</v>
      </c>
      <c r="F150" s="46"/>
      <c r="G150" s="13" t="s">
        <v>111</v>
      </c>
      <c r="H150" s="29">
        <v>2225.5</v>
      </c>
      <c r="I150" s="13" t="s">
        <v>134</v>
      </c>
      <c r="J150" s="46" t="s">
        <v>373</v>
      </c>
    </row>
    <row r="151" spans="1:10" ht="112.5" x14ac:dyDescent="0.25">
      <c r="A151" s="31">
        <v>144</v>
      </c>
      <c r="B151" s="12" t="s">
        <v>447</v>
      </c>
      <c r="C151" s="12" t="s">
        <v>145</v>
      </c>
      <c r="D151" s="13" t="s">
        <v>72</v>
      </c>
      <c r="E151" s="17">
        <v>2400</v>
      </c>
      <c r="F151" s="46"/>
      <c r="G151" s="13" t="s">
        <v>111</v>
      </c>
      <c r="H151" s="29">
        <v>2472.7800000000002</v>
      </c>
      <c r="I151" s="13" t="s">
        <v>134</v>
      </c>
      <c r="J151" s="46" t="s">
        <v>373</v>
      </c>
    </row>
    <row r="152" spans="1:10" ht="112.5" x14ac:dyDescent="0.25">
      <c r="A152" s="31">
        <v>145</v>
      </c>
      <c r="B152" s="12" t="s">
        <v>448</v>
      </c>
      <c r="C152" s="12" t="s">
        <v>145</v>
      </c>
      <c r="D152" s="13" t="s">
        <v>72</v>
      </c>
      <c r="E152" s="22">
        <v>480</v>
      </c>
      <c r="F152" s="46"/>
      <c r="G152" s="13" t="s">
        <v>111</v>
      </c>
      <c r="H152" s="30">
        <v>488.25</v>
      </c>
      <c r="I152" s="13" t="s">
        <v>134</v>
      </c>
      <c r="J152" s="46" t="s">
        <v>373</v>
      </c>
    </row>
    <row r="153" spans="1:10" ht="112.5" x14ac:dyDescent="0.25">
      <c r="A153" s="31">
        <v>147</v>
      </c>
      <c r="B153" s="12" t="s">
        <v>449</v>
      </c>
      <c r="C153" s="12" t="s">
        <v>145</v>
      </c>
      <c r="D153" s="13" t="s">
        <v>72</v>
      </c>
      <c r="E153" s="22">
        <v>480</v>
      </c>
      <c r="F153" s="46"/>
      <c r="G153" s="13" t="s">
        <v>111</v>
      </c>
      <c r="H153" s="30">
        <v>488.25</v>
      </c>
      <c r="I153" s="13" t="s">
        <v>134</v>
      </c>
      <c r="J153" s="46" t="s">
        <v>373</v>
      </c>
    </row>
    <row r="154" spans="1:10" ht="112.5" x14ac:dyDescent="0.25">
      <c r="A154" s="32">
        <v>151</v>
      </c>
      <c r="B154" s="46" t="s">
        <v>450</v>
      </c>
      <c r="C154" s="12" t="s">
        <v>145</v>
      </c>
      <c r="D154" s="25" t="s">
        <v>72</v>
      </c>
      <c r="E154" s="28">
        <v>600</v>
      </c>
      <c r="F154" s="45"/>
      <c r="G154" s="25" t="s">
        <v>111</v>
      </c>
      <c r="H154" s="34">
        <v>610.30999999999995</v>
      </c>
      <c r="I154" s="25" t="s">
        <v>134</v>
      </c>
      <c r="J154" s="46" t="s">
        <v>373</v>
      </c>
    </row>
    <row r="155" spans="1:10" ht="112.5" x14ac:dyDescent="0.25">
      <c r="A155" s="31">
        <v>152</v>
      </c>
      <c r="B155" s="12" t="s">
        <v>451</v>
      </c>
      <c r="C155" s="12" t="s">
        <v>145</v>
      </c>
      <c r="D155" s="13" t="s">
        <v>72</v>
      </c>
      <c r="E155" s="17">
        <v>1080</v>
      </c>
      <c r="F155" s="46"/>
      <c r="G155" s="13" t="s">
        <v>100</v>
      </c>
      <c r="H155" s="29">
        <v>1020.68</v>
      </c>
      <c r="I155" s="13" t="s">
        <v>134</v>
      </c>
      <c r="J155" s="46" t="s">
        <v>373</v>
      </c>
    </row>
    <row r="156" spans="1:10" ht="112.5" x14ac:dyDescent="0.25">
      <c r="A156" s="31">
        <v>153</v>
      </c>
      <c r="B156" s="12" t="s">
        <v>452</v>
      </c>
      <c r="C156" s="12" t="s">
        <v>145</v>
      </c>
      <c r="D156" s="13" t="s">
        <v>72</v>
      </c>
      <c r="E156" s="22">
        <v>480</v>
      </c>
      <c r="F156" s="46"/>
      <c r="G156" s="13" t="s">
        <v>111</v>
      </c>
      <c r="H156" s="30">
        <v>494.56</v>
      </c>
      <c r="I156" s="13" t="s">
        <v>134</v>
      </c>
      <c r="J156" s="46" t="s">
        <v>373</v>
      </c>
    </row>
    <row r="157" spans="1:10" ht="112.5" x14ac:dyDescent="0.25">
      <c r="A157" s="31">
        <v>154</v>
      </c>
      <c r="B157" s="16" t="s">
        <v>453</v>
      </c>
      <c r="C157" s="12" t="s">
        <v>145</v>
      </c>
      <c r="D157" s="13" t="s">
        <v>72</v>
      </c>
      <c r="E157" s="22">
        <v>480</v>
      </c>
      <c r="F157" s="45"/>
      <c r="G157" s="13" t="s">
        <v>111</v>
      </c>
      <c r="H157" s="30">
        <v>488.25</v>
      </c>
      <c r="I157" s="13" t="s">
        <v>134</v>
      </c>
      <c r="J157" s="46" t="s">
        <v>373</v>
      </c>
    </row>
    <row r="158" spans="1:10" ht="123.75" x14ac:dyDescent="0.25">
      <c r="A158" s="31">
        <v>157</v>
      </c>
      <c r="B158" s="12" t="s">
        <v>454</v>
      </c>
      <c r="C158" s="16" t="s">
        <v>145</v>
      </c>
      <c r="D158" s="13" t="s">
        <v>72</v>
      </c>
      <c r="E158" s="11">
        <v>480</v>
      </c>
      <c r="F158" s="46"/>
      <c r="G158" s="13" t="s">
        <v>111</v>
      </c>
      <c r="H158" s="30">
        <v>488.25</v>
      </c>
      <c r="I158" s="13" t="s">
        <v>134</v>
      </c>
      <c r="J158" s="16" t="s">
        <v>330</v>
      </c>
    </row>
    <row r="159" spans="1:10" ht="112.5" x14ac:dyDescent="0.25">
      <c r="A159" s="31">
        <v>158</v>
      </c>
      <c r="B159" s="12" t="s">
        <v>455</v>
      </c>
      <c r="C159" s="12" t="s">
        <v>145</v>
      </c>
      <c r="D159" s="13" t="s">
        <v>72</v>
      </c>
      <c r="E159" s="22">
        <v>600</v>
      </c>
      <c r="F159" s="46"/>
      <c r="G159" s="13" t="s">
        <v>111</v>
      </c>
      <c r="H159" s="30">
        <v>610.30999999999995</v>
      </c>
      <c r="I159" s="13" t="s">
        <v>134</v>
      </c>
      <c r="J159" s="46" t="s">
        <v>373</v>
      </c>
    </row>
    <row r="160" spans="1:10" ht="112.5" x14ac:dyDescent="0.25">
      <c r="A160" s="31">
        <v>142</v>
      </c>
      <c r="B160" s="12" t="s">
        <v>445</v>
      </c>
      <c r="C160" s="12" t="s">
        <v>145</v>
      </c>
      <c r="D160" s="13" t="s">
        <v>72</v>
      </c>
      <c r="E160" s="22">
        <v>600</v>
      </c>
      <c r="F160" s="46"/>
      <c r="G160" s="13" t="s">
        <v>111</v>
      </c>
      <c r="H160" s="30">
        <v>610.30999999999995</v>
      </c>
      <c r="I160" s="13" t="s">
        <v>134</v>
      </c>
      <c r="J160" s="46" t="s">
        <v>373</v>
      </c>
    </row>
    <row r="161" spans="1:10" ht="112.5" x14ac:dyDescent="0.25">
      <c r="A161" s="31">
        <v>162</v>
      </c>
      <c r="B161" s="45" t="s">
        <v>457</v>
      </c>
      <c r="C161" s="12" t="s">
        <v>145</v>
      </c>
      <c r="D161" s="13" t="s">
        <v>72</v>
      </c>
      <c r="E161" s="14">
        <v>1200</v>
      </c>
      <c r="F161" s="46"/>
      <c r="G161" s="13" t="s">
        <v>111</v>
      </c>
      <c r="H161" s="18">
        <v>1236.3900000000001</v>
      </c>
      <c r="I161" s="13" t="s">
        <v>134</v>
      </c>
      <c r="J161" s="46" t="s">
        <v>373</v>
      </c>
    </row>
    <row r="162" spans="1:10" ht="112.5" x14ac:dyDescent="0.25">
      <c r="A162" s="31">
        <v>163</v>
      </c>
      <c r="B162" s="12" t="s">
        <v>458</v>
      </c>
      <c r="C162" s="16" t="s">
        <v>145</v>
      </c>
      <c r="D162" s="13" t="s">
        <v>72</v>
      </c>
      <c r="E162" s="14">
        <v>2160</v>
      </c>
      <c r="F162" s="46"/>
      <c r="G162" s="13" t="s">
        <v>111</v>
      </c>
      <c r="H162" s="18">
        <v>2197.12</v>
      </c>
      <c r="I162" s="13" t="s">
        <v>134</v>
      </c>
      <c r="J162" s="16" t="s">
        <v>331</v>
      </c>
    </row>
    <row r="163" spans="1:10" ht="112.5" x14ac:dyDescent="0.25">
      <c r="A163" s="31">
        <v>167</v>
      </c>
      <c r="B163" s="12" t="s">
        <v>459</v>
      </c>
      <c r="C163" s="12" t="s">
        <v>145</v>
      </c>
      <c r="D163" s="13" t="s">
        <v>72</v>
      </c>
      <c r="E163" s="11">
        <v>600</v>
      </c>
      <c r="F163" s="46"/>
      <c r="G163" s="13" t="s">
        <v>111</v>
      </c>
      <c r="H163" s="35">
        <v>618.19000000000005</v>
      </c>
      <c r="I163" s="13" t="s">
        <v>134</v>
      </c>
      <c r="J163" s="46" t="s">
        <v>373</v>
      </c>
    </row>
    <row r="164" spans="1:10" ht="112.5" x14ac:dyDescent="0.25">
      <c r="A164" s="31">
        <v>169</v>
      </c>
      <c r="B164" s="12" t="s">
        <v>460</v>
      </c>
      <c r="C164" s="12" t="s">
        <v>145</v>
      </c>
      <c r="D164" s="13" t="s">
        <v>72</v>
      </c>
      <c r="E164" s="11">
        <v>192</v>
      </c>
      <c r="F164" s="46"/>
      <c r="G164" s="13" t="s">
        <v>111</v>
      </c>
      <c r="H164" s="35">
        <v>197.82</v>
      </c>
      <c r="I164" s="13" t="s">
        <v>134</v>
      </c>
      <c r="J164" s="16" t="s">
        <v>326</v>
      </c>
    </row>
    <row r="165" spans="1:10" ht="112.5" x14ac:dyDescent="0.25">
      <c r="A165" s="31">
        <v>171</v>
      </c>
      <c r="B165" s="12" t="s">
        <v>461</v>
      </c>
      <c r="C165" s="12" t="s">
        <v>145</v>
      </c>
      <c r="D165" s="13" t="s">
        <v>72</v>
      </c>
      <c r="E165" s="22">
        <v>600</v>
      </c>
      <c r="F165" s="46"/>
      <c r="G165" s="13" t="s">
        <v>111</v>
      </c>
      <c r="H165" s="30">
        <v>610.30999999999995</v>
      </c>
      <c r="I165" s="13" t="s">
        <v>134</v>
      </c>
      <c r="J165" s="46" t="s">
        <v>373</v>
      </c>
    </row>
    <row r="166" spans="1:10" ht="112.5" x14ac:dyDescent="0.25">
      <c r="A166" s="31">
        <v>172</v>
      </c>
      <c r="B166" s="12" t="s">
        <v>462</v>
      </c>
      <c r="C166" s="16" t="s">
        <v>145</v>
      </c>
      <c r="D166" s="13" t="s">
        <v>72</v>
      </c>
      <c r="E166" s="22">
        <v>192</v>
      </c>
      <c r="F166" s="46"/>
      <c r="G166" s="13" t="s">
        <v>111</v>
      </c>
      <c r="H166" s="30">
        <v>195.3</v>
      </c>
      <c r="I166" s="13" t="s">
        <v>134</v>
      </c>
      <c r="J166" s="16" t="s">
        <v>332</v>
      </c>
    </row>
    <row r="167" spans="1:10" ht="112.5" x14ac:dyDescent="0.25">
      <c r="A167" s="31">
        <v>174</v>
      </c>
      <c r="B167" s="12" t="s">
        <v>463</v>
      </c>
      <c r="C167" s="12" t="s">
        <v>145</v>
      </c>
      <c r="D167" s="13" t="s">
        <v>72</v>
      </c>
      <c r="E167" s="22">
        <v>192</v>
      </c>
      <c r="F167" s="46"/>
      <c r="G167" s="13" t="s">
        <v>111</v>
      </c>
      <c r="H167" s="30">
        <v>197.82</v>
      </c>
      <c r="I167" s="13" t="s">
        <v>134</v>
      </c>
      <c r="J167" s="46" t="s">
        <v>373</v>
      </c>
    </row>
    <row r="168" spans="1:10" ht="112.5" x14ac:dyDescent="0.25">
      <c r="A168" s="31">
        <v>176</v>
      </c>
      <c r="B168" s="12" t="s">
        <v>464</v>
      </c>
      <c r="C168" s="12" t="s">
        <v>145</v>
      </c>
      <c r="D168" s="13" t="s">
        <v>72</v>
      </c>
      <c r="E168" s="22">
        <v>600</v>
      </c>
      <c r="F168" s="46"/>
      <c r="G168" s="13" t="s">
        <v>111</v>
      </c>
      <c r="H168" s="30">
        <v>610.30999999999995</v>
      </c>
      <c r="I168" s="13" t="s">
        <v>134</v>
      </c>
      <c r="J168" s="46" t="s">
        <v>373</v>
      </c>
    </row>
    <row r="169" spans="1:10" ht="112.5" x14ac:dyDescent="0.25">
      <c r="A169" s="31">
        <v>177</v>
      </c>
      <c r="B169" s="12" t="s">
        <v>465</v>
      </c>
      <c r="C169" s="12" t="s">
        <v>145</v>
      </c>
      <c r="D169" s="13" t="s">
        <v>72</v>
      </c>
      <c r="E169" s="17">
        <v>1080</v>
      </c>
      <c r="F169" s="46"/>
      <c r="G169" s="13" t="s">
        <v>111</v>
      </c>
      <c r="H169" s="29">
        <v>1112.75</v>
      </c>
      <c r="I169" s="13" t="s">
        <v>134</v>
      </c>
      <c r="J169" s="46" t="s">
        <v>373</v>
      </c>
    </row>
    <row r="170" spans="1:10" ht="112.5" x14ac:dyDescent="0.25">
      <c r="A170" s="31">
        <v>178</v>
      </c>
      <c r="B170" s="12" t="s">
        <v>466</v>
      </c>
      <c r="C170" s="12" t="s">
        <v>145</v>
      </c>
      <c r="D170" s="13" t="s">
        <v>72</v>
      </c>
      <c r="E170" s="22">
        <v>600</v>
      </c>
      <c r="F170" s="46"/>
      <c r="G170" s="13" t="s">
        <v>111</v>
      </c>
      <c r="H170" s="30">
        <v>610.30999999999995</v>
      </c>
      <c r="I170" s="13" t="s">
        <v>134</v>
      </c>
      <c r="J170" s="16" t="s">
        <v>333</v>
      </c>
    </row>
    <row r="171" spans="1:10" ht="112.5" x14ac:dyDescent="0.25">
      <c r="A171" s="31">
        <v>179</v>
      </c>
      <c r="B171" s="12" t="s">
        <v>467</v>
      </c>
      <c r="C171" s="12" t="s">
        <v>145</v>
      </c>
      <c r="D171" s="13" t="s">
        <v>72</v>
      </c>
      <c r="E171" s="14">
        <v>1080</v>
      </c>
      <c r="F171" s="46"/>
      <c r="G171" s="13" t="s">
        <v>111</v>
      </c>
      <c r="H171" s="18">
        <v>1112.75</v>
      </c>
      <c r="I171" s="13" t="s">
        <v>134</v>
      </c>
      <c r="J171" s="46" t="s">
        <v>373</v>
      </c>
    </row>
    <row r="172" spans="1:10" ht="112.5" x14ac:dyDescent="0.25">
      <c r="A172" s="31">
        <v>183</v>
      </c>
      <c r="B172" s="12" t="s">
        <v>468</v>
      </c>
      <c r="C172" s="12" t="s">
        <v>145</v>
      </c>
      <c r="D172" s="13" t="s">
        <v>72</v>
      </c>
      <c r="E172" s="22">
        <v>600</v>
      </c>
      <c r="F172" s="46"/>
      <c r="G172" s="13" t="s">
        <v>111</v>
      </c>
      <c r="H172" s="30">
        <v>610.30999999999995</v>
      </c>
      <c r="I172" s="13" t="s">
        <v>134</v>
      </c>
      <c r="J172" s="46" t="s">
        <v>373</v>
      </c>
    </row>
    <row r="173" spans="1:10" ht="123.75" x14ac:dyDescent="0.25">
      <c r="A173" s="31">
        <v>184</v>
      </c>
      <c r="B173" s="12" t="s">
        <v>469</v>
      </c>
      <c r="C173" s="12" t="s">
        <v>145</v>
      </c>
      <c r="D173" s="13" t="s">
        <v>72</v>
      </c>
      <c r="E173" s="22">
        <v>480</v>
      </c>
      <c r="F173" s="46"/>
      <c r="G173" s="13" t="s">
        <v>100</v>
      </c>
      <c r="H173" s="30">
        <v>453.64</v>
      </c>
      <c r="I173" s="13" t="s">
        <v>134</v>
      </c>
      <c r="J173" s="16" t="s">
        <v>248</v>
      </c>
    </row>
    <row r="174" spans="1:10" ht="112.5" x14ac:dyDescent="0.25">
      <c r="A174" s="31">
        <v>185</v>
      </c>
      <c r="B174" s="12" t="s">
        <v>470</v>
      </c>
      <c r="C174" s="12" t="s">
        <v>145</v>
      </c>
      <c r="D174" s="13" t="s">
        <v>72</v>
      </c>
      <c r="E174" s="17">
        <v>1200</v>
      </c>
      <c r="F174" s="46"/>
      <c r="G174" s="13" t="s">
        <v>100</v>
      </c>
      <c r="H174" s="29">
        <v>1134.0899999999999</v>
      </c>
      <c r="I174" s="13" t="s">
        <v>134</v>
      </c>
      <c r="J174" s="46" t="s">
        <v>373</v>
      </c>
    </row>
    <row r="175" spans="1:10" ht="112.5" x14ac:dyDescent="0.25">
      <c r="A175" s="31">
        <v>192</v>
      </c>
      <c r="B175" s="12" t="s">
        <v>471</v>
      </c>
      <c r="C175" s="12" t="s">
        <v>145</v>
      </c>
      <c r="D175" s="13" t="s">
        <v>72</v>
      </c>
      <c r="E175" s="21">
        <v>1200</v>
      </c>
      <c r="F175" s="46"/>
      <c r="G175" s="13" t="s">
        <v>111</v>
      </c>
      <c r="H175" s="18">
        <v>1236.3900000000001</v>
      </c>
      <c r="I175" s="13" t="s">
        <v>134</v>
      </c>
      <c r="J175" s="46" t="s">
        <v>373</v>
      </c>
    </row>
    <row r="176" spans="1:10" ht="112.5" x14ac:dyDescent="0.25">
      <c r="A176" s="31">
        <v>196</v>
      </c>
      <c r="B176" s="12" t="s">
        <v>472</v>
      </c>
      <c r="C176" s="12" t="s">
        <v>145</v>
      </c>
      <c r="D176" s="13" t="s">
        <v>72</v>
      </c>
      <c r="E176" s="14">
        <v>4800</v>
      </c>
      <c r="F176" s="46"/>
      <c r="G176" s="13" t="s">
        <v>100</v>
      </c>
      <c r="H176" s="18">
        <v>4536.3500000000004</v>
      </c>
      <c r="I176" s="13" t="s">
        <v>134</v>
      </c>
      <c r="J176" s="46" t="s">
        <v>373</v>
      </c>
    </row>
    <row r="177" spans="1:10" ht="112.5" x14ac:dyDescent="0.25">
      <c r="A177" s="31">
        <v>197</v>
      </c>
      <c r="B177" s="16" t="s">
        <v>473</v>
      </c>
      <c r="C177" s="46" t="s">
        <v>474</v>
      </c>
      <c r="D177" s="13" t="s">
        <v>72</v>
      </c>
      <c r="E177" s="14">
        <v>2400</v>
      </c>
      <c r="F177" s="45"/>
      <c r="G177" s="13" t="s">
        <v>111</v>
      </c>
      <c r="H177" s="18">
        <v>2472.7800000000002</v>
      </c>
      <c r="I177" s="13" t="s">
        <v>134</v>
      </c>
      <c r="J177" s="16" t="s">
        <v>334</v>
      </c>
    </row>
    <row r="178" spans="1:10" ht="112.5" x14ac:dyDescent="0.25">
      <c r="A178" s="31">
        <v>199</v>
      </c>
      <c r="B178" s="12" t="s">
        <v>475</v>
      </c>
      <c r="C178" s="12" t="s">
        <v>145</v>
      </c>
      <c r="D178" s="13" t="s">
        <v>72</v>
      </c>
      <c r="E178" s="14">
        <v>2400</v>
      </c>
      <c r="F178" s="46"/>
      <c r="G178" s="13" t="s">
        <v>100</v>
      </c>
      <c r="H178" s="18">
        <v>2268.17</v>
      </c>
      <c r="I178" s="13" t="s">
        <v>134</v>
      </c>
      <c r="J178" s="46" t="s">
        <v>373</v>
      </c>
    </row>
    <row r="179" spans="1:10" ht="123.75" x14ac:dyDescent="0.25">
      <c r="A179" s="31">
        <v>200</v>
      </c>
      <c r="B179" s="12" t="s">
        <v>476</v>
      </c>
      <c r="C179" s="16" t="s">
        <v>145</v>
      </c>
      <c r="D179" s="13" t="s">
        <v>72</v>
      </c>
      <c r="E179" s="14">
        <v>2160</v>
      </c>
      <c r="F179" s="46"/>
      <c r="G179" s="13" t="s">
        <v>111</v>
      </c>
      <c r="H179" s="18">
        <v>2197.12</v>
      </c>
      <c r="I179" s="13" t="s">
        <v>134</v>
      </c>
      <c r="J179" s="16" t="s">
        <v>330</v>
      </c>
    </row>
    <row r="180" spans="1:10" ht="112.5" x14ac:dyDescent="0.25">
      <c r="A180" s="31">
        <v>201</v>
      </c>
      <c r="B180" s="12" t="s">
        <v>477</v>
      </c>
      <c r="C180" s="12" t="s">
        <v>145</v>
      </c>
      <c r="D180" s="13" t="s">
        <v>72</v>
      </c>
      <c r="E180" s="14">
        <v>2400</v>
      </c>
      <c r="F180" s="46"/>
      <c r="G180" s="13" t="s">
        <v>111</v>
      </c>
      <c r="H180" s="18">
        <v>2472.7800000000002</v>
      </c>
      <c r="I180" s="13" t="s">
        <v>134</v>
      </c>
      <c r="J180" s="46" t="s">
        <v>373</v>
      </c>
    </row>
    <row r="181" spans="1:10" ht="112.5" x14ac:dyDescent="0.25">
      <c r="A181" s="31">
        <v>202</v>
      </c>
      <c r="B181" s="12" t="s">
        <v>478</v>
      </c>
      <c r="C181" s="12" t="s">
        <v>145</v>
      </c>
      <c r="D181" s="13" t="s">
        <v>72</v>
      </c>
      <c r="E181" s="14">
        <v>2400</v>
      </c>
      <c r="F181" s="46"/>
      <c r="G181" s="13" t="s">
        <v>111</v>
      </c>
      <c r="H181" s="18">
        <v>2441.2399999999998</v>
      </c>
      <c r="I181" s="13" t="s">
        <v>134</v>
      </c>
      <c r="J181" s="46" t="s">
        <v>373</v>
      </c>
    </row>
    <row r="182" spans="1:10" ht="123.75" x14ac:dyDescent="0.25">
      <c r="A182" s="32">
        <v>203</v>
      </c>
      <c r="B182" s="12" t="s">
        <v>479</v>
      </c>
      <c r="C182" s="16" t="s">
        <v>145</v>
      </c>
      <c r="D182" s="25" t="s">
        <v>72</v>
      </c>
      <c r="E182" s="36">
        <v>2400</v>
      </c>
      <c r="F182" s="46"/>
      <c r="G182" s="25" t="s">
        <v>111</v>
      </c>
      <c r="H182" s="27">
        <v>2472.7800000000002</v>
      </c>
      <c r="I182" s="25" t="s">
        <v>134</v>
      </c>
      <c r="J182" s="16" t="s">
        <v>328</v>
      </c>
    </row>
    <row r="183" spans="1:10" ht="112.5" x14ac:dyDescent="0.25">
      <c r="A183" s="31">
        <v>204</v>
      </c>
      <c r="B183" s="12" t="s">
        <v>480</v>
      </c>
      <c r="C183" s="12" t="s">
        <v>145</v>
      </c>
      <c r="D183" s="13" t="s">
        <v>72</v>
      </c>
      <c r="E183" s="14">
        <v>2160</v>
      </c>
      <c r="F183" s="46"/>
      <c r="G183" s="13" t="s">
        <v>100</v>
      </c>
      <c r="H183" s="18">
        <v>2041.36</v>
      </c>
      <c r="I183" s="13" t="s">
        <v>134</v>
      </c>
      <c r="J183" s="46" t="s">
        <v>373</v>
      </c>
    </row>
    <row r="184" spans="1:10" ht="112.5" x14ac:dyDescent="0.25">
      <c r="A184" s="31">
        <v>206</v>
      </c>
      <c r="B184" s="16" t="s">
        <v>481</v>
      </c>
      <c r="C184" s="16" t="s">
        <v>145</v>
      </c>
      <c r="D184" s="13" t="s">
        <v>72</v>
      </c>
      <c r="E184" s="14">
        <v>7200</v>
      </c>
      <c r="F184" s="46"/>
      <c r="G184" s="13" t="s">
        <v>100</v>
      </c>
      <c r="H184" s="18">
        <v>6804.52</v>
      </c>
      <c r="I184" s="13" t="s">
        <v>134</v>
      </c>
      <c r="J184" s="16" t="s">
        <v>331</v>
      </c>
    </row>
    <row r="185" spans="1:10" ht="112.5" x14ac:dyDescent="0.25">
      <c r="A185" s="31">
        <v>214</v>
      </c>
      <c r="B185" s="12" t="s">
        <v>485</v>
      </c>
      <c r="C185" s="12" t="s">
        <v>145</v>
      </c>
      <c r="D185" s="13" t="s">
        <v>72</v>
      </c>
      <c r="E185" s="14">
        <v>2160</v>
      </c>
      <c r="F185" s="46"/>
      <c r="G185" s="13" t="s">
        <v>111</v>
      </c>
      <c r="H185" s="18">
        <v>2197.12</v>
      </c>
      <c r="I185" s="13" t="s">
        <v>134</v>
      </c>
      <c r="J185" s="46" t="s">
        <v>373</v>
      </c>
    </row>
    <row r="186" spans="1:10" ht="112.5" x14ac:dyDescent="0.25">
      <c r="A186" s="31">
        <v>216</v>
      </c>
      <c r="B186" s="12" t="s">
        <v>486</v>
      </c>
      <c r="C186" s="12" t="s">
        <v>145</v>
      </c>
      <c r="D186" s="13" t="s">
        <v>72</v>
      </c>
      <c r="E186" s="21">
        <v>1080</v>
      </c>
      <c r="F186" s="46"/>
      <c r="G186" s="13" t="s">
        <v>111</v>
      </c>
      <c r="H186" s="18">
        <v>1098.56</v>
      </c>
      <c r="I186" s="13" t="s">
        <v>134</v>
      </c>
      <c r="J186" s="46" t="s">
        <v>373</v>
      </c>
    </row>
    <row r="187" spans="1:10" ht="112.5" x14ac:dyDescent="0.25">
      <c r="A187" s="31">
        <v>217</v>
      </c>
      <c r="B187" s="12" t="s">
        <v>487</v>
      </c>
      <c r="C187" s="12" t="s">
        <v>145</v>
      </c>
      <c r="D187" s="13" t="s">
        <v>72</v>
      </c>
      <c r="E187" s="21">
        <v>1080</v>
      </c>
      <c r="F187" s="46"/>
      <c r="G187" s="13" t="s">
        <v>111</v>
      </c>
      <c r="H187" s="18">
        <v>1098.56</v>
      </c>
      <c r="I187" s="13" t="s">
        <v>134</v>
      </c>
      <c r="J187" s="46" t="s">
        <v>373</v>
      </c>
    </row>
    <row r="188" spans="1:10" ht="112.5" x14ac:dyDescent="0.25">
      <c r="A188" s="31">
        <v>221</v>
      </c>
      <c r="B188" s="12" t="s">
        <v>488</v>
      </c>
      <c r="C188" s="12" t="s">
        <v>145</v>
      </c>
      <c r="D188" s="13" t="s">
        <v>72</v>
      </c>
      <c r="E188" s="14">
        <v>2400</v>
      </c>
      <c r="F188" s="46"/>
      <c r="G188" s="13" t="s">
        <v>111</v>
      </c>
      <c r="H188" s="18">
        <v>2472.7800000000002</v>
      </c>
      <c r="I188" s="13" t="s">
        <v>134</v>
      </c>
      <c r="J188" s="16" t="s">
        <v>336</v>
      </c>
    </row>
    <row r="189" spans="1:10" ht="112.5" x14ac:dyDescent="0.25">
      <c r="A189" s="31">
        <v>208</v>
      </c>
      <c r="B189" s="12" t="s">
        <v>483</v>
      </c>
      <c r="C189" s="12" t="s">
        <v>145</v>
      </c>
      <c r="D189" s="13" t="s">
        <v>72</v>
      </c>
      <c r="E189" s="14">
        <v>4800</v>
      </c>
      <c r="F189" s="46"/>
      <c r="G189" s="13" t="s">
        <v>100</v>
      </c>
      <c r="H189" s="18">
        <v>4536.3500000000004</v>
      </c>
      <c r="I189" s="13" t="s">
        <v>134</v>
      </c>
      <c r="J189" s="16" t="s">
        <v>335</v>
      </c>
    </row>
    <row r="190" spans="1:10" ht="112.5" x14ac:dyDescent="0.25">
      <c r="A190" s="31">
        <v>222</v>
      </c>
      <c r="B190" s="12" t="s">
        <v>489</v>
      </c>
      <c r="C190" s="12" t="s">
        <v>145</v>
      </c>
      <c r="D190" s="13" t="s">
        <v>72</v>
      </c>
      <c r="E190" s="14">
        <v>1200</v>
      </c>
      <c r="F190" s="46"/>
      <c r="G190" s="13" t="s">
        <v>111</v>
      </c>
      <c r="H190" s="18">
        <v>1220.6199999999999</v>
      </c>
      <c r="I190" s="13" t="s">
        <v>134</v>
      </c>
      <c r="J190" s="46" t="s">
        <v>373</v>
      </c>
    </row>
    <row r="191" spans="1:10" ht="112.5" x14ac:dyDescent="0.25">
      <c r="A191" s="31">
        <v>224</v>
      </c>
      <c r="B191" s="12" t="s">
        <v>490</v>
      </c>
      <c r="C191" s="12" t="s">
        <v>145</v>
      </c>
      <c r="D191" s="13" t="s">
        <v>72</v>
      </c>
      <c r="E191" s="14">
        <v>1080</v>
      </c>
      <c r="F191" s="46"/>
      <c r="G191" s="13" t="s">
        <v>100</v>
      </c>
      <c r="H191" s="18">
        <v>1020.68</v>
      </c>
      <c r="I191" s="13" t="s">
        <v>134</v>
      </c>
      <c r="J191" s="16" t="s">
        <v>247</v>
      </c>
    </row>
    <row r="192" spans="1:10" ht="112.5" x14ac:dyDescent="0.25">
      <c r="A192" s="31">
        <v>225</v>
      </c>
      <c r="B192" s="12" t="s">
        <v>491</v>
      </c>
      <c r="C192" s="12" t="s">
        <v>145</v>
      </c>
      <c r="D192" s="13" t="s">
        <v>72</v>
      </c>
      <c r="E192" s="14">
        <v>2400</v>
      </c>
      <c r="F192" s="46"/>
      <c r="G192" s="13" t="s">
        <v>111</v>
      </c>
      <c r="H192" s="18">
        <v>2441.2399999999998</v>
      </c>
      <c r="I192" s="13" t="s">
        <v>134</v>
      </c>
      <c r="J192" s="46" t="s">
        <v>373</v>
      </c>
    </row>
    <row r="193" spans="1:11" ht="112.5" x14ac:dyDescent="0.25">
      <c r="A193" s="31">
        <v>226</v>
      </c>
      <c r="B193" s="12" t="s">
        <v>492</v>
      </c>
      <c r="C193" s="12" t="s">
        <v>145</v>
      </c>
      <c r="D193" s="13" t="s">
        <v>72</v>
      </c>
      <c r="E193" s="14">
        <v>2280</v>
      </c>
      <c r="F193" s="46"/>
      <c r="G193" s="13" t="s">
        <v>111</v>
      </c>
      <c r="H193" s="18">
        <v>2349.14</v>
      </c>
      <c r="I193" s="13" t="s">
        <v>134</v>
      </c>
      <c r="J193" s="46" t="s">
        <v>373</v>
      </c>
    </row>
    <row r="194" spans="1:11" ht="112.5" x14ac:dyDescent="0.25">
      <c r="A194" s="31">
        <v>229</v>
      </c>
      <c r="B194" s="12" t="s">
        <v>493</v>
      </c>
      <c r="C194" s="12" t="s">
        <v>145</v>
      </c>
      <c r="D194" s="13" t="s">
        <v>72</v>
      </c>
      <c r="E194" s="14">
        <v>1080</v>
      </c>
      <c r="F194" s="46"/>
      <c r="G194" s="13" t="s">
        <v>111</v>
      </c>
      <c r="H194" s="18">
        <v>1112.75</v>
      </c>
      <c r="I194" s="13" t="s">
        <v>134</v>
      </c>
      <c r="J194" s="46" t="s">
        <v>373</v>
      </c>
    </row>
    <row r="195" spans="1:11" ht="112.5" x14ac:dyDescent="0.25">
      <c r="A195" s="31">
        <v>231</v>
      </c>
      <c r="B195" s="12" t="s">
        <v>494</v>
      </c>
      <c r="C195" s="12" t="s">
        <v>145</v>
      </c>
      <c r="D195" s="13" t="s">
        <v>72</v>
      </c>
      <c r="E195" s="21">
        <v>1080</v>
      </c>
      <c r="F195" s="46"/>
      <c r="G195" s="13" t="s">
        <v>111</v>
      </c>
      <c r="H195" s="18">
        <v>1098.56</v>
      </c>
      <c r="I195" s="13" t="s">
        <v>134</v>
      </c>
      <c r="J195" s="46" t="s">
        <v>373</v>
      </c>
    </row>
    <row r="196" spans="1:11" ht="112.5" x14ac:dyDescent="0.25">
      <c r="A196" s="31">
        <v>232</v>
      </c>
      <c r="B196" s="12" t="s">
        <v>495</v>
      </c>
      <c r="C196" s="12" t="s">
        <v>145</v>
      </c>
      <c r="D196" s="13" t="s">
        <v>72</v>
      </c>
      <c r="E196" s="21">
        <v>11664</v>
      </c>
      <c r="F196" s="46"/>
      <c r="G196" s="13" t="s">
        <v>100</v>
      </c>
      <c r="H196" s="20">
        <v>11023.33</v>
      </c>
      <c r="I196" s="13" t="s">
        <v>134</v>
      </c>
      <c r="J196" s="46" t="s">
        <v>373</v>
      </c>
    </row>
    <row r="197" spans="1:11" ht="112.5" x14ac:dyDescent="0.25">
      <c r="A197" s="31">
        <v>235</v>
      </c>
      <c r="B197" s="12" t="s">
        <v>497</v>
      </c>
      <c r="C197" s="12" t="s">
        <v>145</v>
      </c>
      <c r="D197" s="13" t="s">
        <v>72</v>
      </c>
      <c r="E197" s="14">
        <v>1080</v>
      </c>
      <c r="F197" s="46"/>
      <c r="G197" s="13" t="s">
        <v>111</v>
      </c>
      <c r="H197" s="18">
        <v>1112.75</v>
      </c>
      <c r="I197" s="13" t="s">
        <v>134</v>
      </c>
      <c r="J197" s="46" t="s">
        <v>373</v>
      </c>
    </row>
    <row r="198" spans="1:11" ht="112.5" x14ac:dyDescent="0.25">
      <c r="A198" s="31">
        <v>236</v>
      </c>
      <c r="B198" s="12" t="s">
        <v>498</v>
      </c>
      <c r="C198" s="12" t="s">
        <v>145</v>
      </c>
      <c r="D198" s="13" t="s">
        <v>72</v>
      </c>
      <c r="E198" s="14">
        <v>1200</v>
      </c>
      <c r="F198" s="46"/>
      <c r="G198" s="13" t="s">
        <v>111</v>
      </c>
      <c r="H198" s="18">
        <v>1236.3900000000001</v>
      </c>
      <c r="I198" s="13" t="s">
        <v>134</v>
      </c>
      <c r="J198" s="46" t="s">
        <v>373</v>
      </c>
    </row>
    <row r="199" spans="1:11" ht="112.5" x14ac:dyDescent="0.2">
      <c r="A199" s="32">
        <v>237</v>
      </c>
      <c r="B199" s="16" t="s">
        <v>337</v>
      </c>
      <c r="C199" s="12" t="s">
        <v>145</v>
      </c>
      <c r="D199" s="25" t="s">
        <v>72</v>
      </c>
      <c r="E199" s="36">
        <v>2400</v>
      </c>
      <c r="F199" s="47"/>
      <c r="G199" s="25" t="s">
        <v>111</v>
      </c>
      <c r="H199" s="27">
        <v>2472.7800000000002</v>
      </c>
      <c r="I199" s="25" t="s">
        <v>134</v>
      </c>
      <c r="J199" s="16" t="s">
        <v>326</v>
      </c>
    </row>
    <row r="200" spans="1:11" ht="112.5" x14ac:dyDescent="0.25">
      <c r="A200" s="31">
        <v>238</v>
      </c>
      <c r="B200" s="12" t="s">
        <v>499</v>
      </c>
      <c r="C200" s="12" t="s">
        <v>145</v>
      </c>
      <c r="D200" s="13" t="s">
        <v>72</v>
      </c>
      <c r="E200" s="17">
        <v>2400</v>
      </c>
      <c r="F200" s="46"/>
      <c r="G200" s="13" t="s">
        <v>111</v>
      </c>
      <c r="H200" s="29">
        <v>2441.2399999999998</v>
      </c>
      <c r="I200" s="13" t="s">
        <v>134</v>
      </c>
      <c r="J200" s="46" t="s">
        <v>373</v>
      </c>
    </row>
    <row r="201" spans="1:11" ht="112.5" x14ac:dyDescent="0.25">
      <c r="A201" s="31">
        <v>242</v>
      </c>
      <c r="B201" s="12" t="s">
        <v>502</v>
      </c>
      <c r="C201" s="12" t="s">
        <v>145</v>
      </c>
      <c r="D201" s="13" t="s">
        <v>72</v>
      </c>
      <c r="E201" s="17">
        <v>1080</v>
      </c>
      <c r="F201" s="46"/>
      <c r="G201" s="13" t="s">
        <v>100</v>
      </c>
      <c r="H201" s="29">
        <v>1020.68</v>
      </c>
      <c r="I201" s="13" t="s">
        <v>134</v>
      </c>
      <c r="J201" s="46" t="s">
        <v>373</v>
      </c>
    </row>
    <row r="202" spans="1:11" ht="112.5" x14ac:dyDescent="0.25">
      <c r="A202" s="31">
        <v>243</v>
      </c>
      <c r="B202" s="16" t="s">
        <v>503</v>
      </c>
      <c r="C202" s="46" t="s">
        <v>474</v>
      </c>
      <c r="D202" s="13" t="s">
        <v>72</v>
      </c>
      <c r="E202" s="17">
        <v>1080</v>
      </c>
      <c r="F202" s="45"/>
      <c r="G202" s="13" t="s">
        <v>111</v>
      </c>
      <c r="H202" s="29">
        <v>1112.75</v>
      </c>
      <c r="I202" s="13" t="s">
        <v>134</v>
      </c>
      <c r="J202" s="46" t="s">
        <v>373</v>
      </c>
    </row>
    <row r="203" spans="1:11" x14ac:dyDescent="0.25">
      <c r="A203" s="249" t="s">
        <v>381</v>
      </c>
      <c r="B203" s="250"/>
      <c r="C203" s="250"/>
      <c r="D203" s="250"/>
      <c r="E203" s="250"/>
      <c r="F203" s="250"/>
      <c r="G203" s="250"/>
      <c r="H203" s="250"/>
      <c r="I203" s="250"/>
      <c r="J203" s="251"/>
    </row>
    <row r="204" spans="1:11" ht="30.75" customHeight="1" x14ac:dyDescent="0.25">
      <c r="A204" s="11"/>
      <c r="B204" s="16" t="s">
        <v>234</v>
      </c>
      <c r="C204" s="16" t="s">
        <v>145</v>
      </c>
      <c r="D204" s="13"/>
      <c r="E204" s="11"/>
      <c r="F204" s="46"/>
      <c r="G204" s="19" t="s">
        <v>142</v>
      </c>
      <c r="H204" s="20"/>
      <c r="I204" s="13"/>
      <c r="J204" s="46"/>
      <c r="K204" s="9" t="s">
        <v>323</v>
      </c>
    </row>
    <row r="205" spans="1:11" ht="78.75" x14ac:dyDescent="0.25">
      <c r="A205" s="11">
        <v>43</v>
      </c>
      <c r="B205" s="16" t="s">
        <v>235</v>
      </c>
      <c r="C205" s="16" t="s">
        <v>145</v>
      </c>
      <c r="D205" s="13" t="s">
        <v>72</v>
      </c>
      <c r="E205" s="11">
        <v>2400</v>
      </c>
      <c r="F205" s="46"/>
      <c r="G205" s="19" t="s">
        <v>142</v>
      </c>
      <c r="H205" s="20">
        <v>2786.8921371151259</v>
      </c>
      <c r="I205" s="13" t="s">
        <v>146</v>
      </c>
      <c r="J205" s="46" t="s">
        <v>147</v>
      </c>
    </row>
    <row r="206" spans="1:11" ht="78.75" x14ac:dyDescent="0.25">
      <c r="A206" s="11">
        <v>44</v>
      </c>
      <c r="B206" s="16" t="s">
        <v>236</v>
      </c>
      <c r="C206" s="16" t="s">
        <v>145</v>
      </c>
      <c r="D206" s="13" t="s">
        <v>72</v>
      </c>
      <c r="E206" s="11">
        <v>2400</v>
      </c>
      <c r="F206" s="46"/>
      <c r="G206" s="19" t="s">
        <v>142</v>
      </c>
      <c r="H206" s="20">
        <v>2751.3492554921359</v>
      </c>
      <c r="I206" s="13" t="s">
        <v>146</v>
      </c>
      <c r="J206" s="46" t="s">
        <v>147</v>
      </c>
    </row>
    <row r="207" spans="1:11" ht="78.75" x14ac:dyDescent="0.25">
      <c r="A207" s="11">
        <v>46</v>
      </c>
      <c r="B207" s="16" t="s">
        <v>237</v>
      </c>
      <c r="C207" s="16" t="s">
        <v>145</v>
      </c>
      <c r="D207" s="13" t="s">
        <v>72</v>
      </c>
      <c r="E207" s="11">
        <v>240</v>
      </c>
      <c r="F207" s="46"/>
      <c r="G207" s="19" t="s">
        <v>142</v>
      </c>
      <c r="H207" s="20">
        <v>275.13492554921356</v>
      </c>
      <c r="I207" s="13" t="s">
        <v>146</v>
      </c>
      <c r="J207" s="46" t="s">
        <v>147</v>
      </c>
    </row>
    <row r="208" spans="1:11" ht="78.75" x14ac:dyDescent="0.25">
      <c r="A208" s="11">
        <v>49</v>
      </c>
      <c r="B208" s="16" t="s">
        <v>238</v>
      </c>
      <c r="C208" s="16" t="s">
        <v>145</v>
      </c>
      <c r="D208" s="13" t="s">
        <v>72</v>
      </c>
      <c r="E208" s="11">
        <v>2400</v>
      </c>
      <c r="F208" s="46"/>
      <c r="G208" s="19" t="s">
        <v>142</v>
      </c>
      <c r="H208" s="20">
        <v>2786.8921371151259</v>
      </c>
      <c r="I208" s="13" t="s">
        <v>146</v>
      </c>
      <c r="J208" s="46" t="s">
        <v>147</v>
      </c>
    </row>
    <row r="209" spans="1:11" ht="78.75" x14ac:dyDescent="0.25">
      <c r="A209" s="11">
        <v>61</v>
      </c>
      <c r="B209" s="16" t="s">
        <v>239</v>
      </c>
      <c r="C209" s="16" t="s">
        <v>145</v>
      </c>
      <c r="D209" s="13" t="s">
        <v>72</v>
      </c>
      <c r="E209" s="11">
        <v>480</v>
      </c>
      <c r="F209" s="46"/>
      <c r="G209" s="19" t="s">
        <v>142</v>
      </c>
      <c r="H209" s="20">
        <v>557.37842742302519</v>
      </c>
      <c r="I209" s="13" t="s">
        <v>146</v>
      </c>
      <c r="J209" s="46" t="s">
        <v>147</v>
      </c>
    </row>
    <row r="210" spans="1:11" ht="78.75" x14ac:dyDescent="0.25">
      <c r="A210" s="11">
        <v>66</v>
      </c>
      <c r="B210" s="16" t="s">
        <v>240</v>
      </c>
      <c r="C210" s="16" t="s">
        <v>145</v>
      </c>
      <c r="D210" s="13" t="s">
        <v>72</v>
      </c>
      <c r="E210" s="11">
        <v>2400</v>
      </c>
      <c r="F210" s="46"/>
      <c r="G210" s="19" t="s">
        <v>142</v>
      </c>
      <c r="H210" s="20">
        <v>2786.8921371151259</v>
      </c>
      <c r="I210" s="13" t="s">
        <v>146</v>
      </c>
      <c r="J210" s="46" t="s">
        <v>147</v>
      </c>
    </row>
    <row r="211" spans="1:11" ht="45" customHeight="1" x14ac:dyDescent="0.25">
      <c r="A211" s="11"/>
      <c r="B211" s="16" t="s">
        <v>241</v>
      </c>
      <c r="C211" s="16" t="s">
        <v>145</v>
      </c>
      <c r="D211" s="13"/>
      <c r="E211" s="11"/>
      <c r="F211" s="46"/>
      <c r="G211" s="19" t="s">
        <v>142</v>
      </c>
      <c r="H211" s="20"/>
      <c r="I211" s="13"/>
      <c r="J211" s="46"/>
      <c r="K211" s="9" t="s">
        <v>323</v>
      </c>
    </row>
    <row r="212" spans="1:11" ht="78.75" x14ac:dyDescent="0.25">
      <c r="A212" s="11">
        <v>89</v>
      </c>
      <c r="B212" s="16" t="s">
        <v>242</v>
      </c>
      <c r="C212" s="16" t="s">
        <v>145</v>
      </c>
      <c r="D212" s="13" t="s">
        <v>72</v>
      </c>
      <c r="E212" s="11">
        <v>300</v>
      </c>
      <c r="F212" s="46"/>
      <c r="G212" s="19" t="s">
        <v>142</v>
      </c>
      <c r="H212" s="20">
        <v>343.91865693651698</v>
      </c>
      <c r="I212" s="13" t="s">
        <v>146</v>
      </c>
      <c r="J212" s="46" t="s">
        <v>147</v>
      </c>
    </row>
    <row r="213" spans="1:11" ht="78.75" x14ac:dyDescent="0.25">
      <c r="A213" s="11">
        <v>90</v>
      </c>
      <c r="B213" s="16" t="s">
        <v>243</v>
      </c>
      <c r="C213" s="16" t="s">
        <v>145</v>
      </c>
      <c r="D213" s="13" t="s">
        <v>72</v>
      </c>
      <c r="E213" s="11">
        <v>1080</v>
      </c>
      <c r="F213" s="46"/>
      <c r="G213" s="19" t="s">
        <v>142</v>
      </c>
      <c r="H213" s="20">
        <v>1150.3346752918926</v>
      </c>
      <c r="I213" s="13" t="s">
        <v>146</v>
      </c>
      <c r="J213" s="46" t="s">
        <v>147</v>
      </c>
    </row>
    <row r="214" spans="1:11" ht="78.75" x14ac:dyDescent="0.25">
      <c r="A214" s="11">
        <v>93</v>
      </c>
      <c r="B214" s="16" t="s">
        <v>244</v>
      </c>
      <c r="C214" s="16" t="s">
        <v>145</v>
      </c>
      <c r="D214" s="13" t="s">
        <v>72</v>
      </c>
      <c r="E214" s="11">
        <v>192</v>
      </c>
      <c r="F214" s="46"/>
      <c r="G214" s="19" t="s">
        <v>142</v>
      </c>
      <c r="H214" s="20">
        <v>220.10794043937085</v>
      </c>
      <c r="I214" s="13" t="s">
        <v>146</v>
      </c>
      <c r="J214" s="46" t="s">
        <v>147</v>
      </c>
    </row>
    <row r="215" spans="1:11" ht="112.5" x14ac:dyDescent="0.25">
      <c r="A215" s="11">
        <v>223</v>
      </c>
      <c r="B215" s="16" t="s">
        <v>245</v>
      </c>
      <c r="C215" s="16" t="s">
        <v>145</v>
      </c>
      <c r="D215" s="13" t="s">
        <v>72</v>
      </c>
      <c r="E215" s="11">
        <v>1200</v>
      </c>
      <c r="F215" s="46"/>
      <c r="G215" s="19" t="s">
        <v>142</v>
      </c>
      <c r="H215" s="20">
        <v>1134.0874480917203</v>
      </c>
      <c r="I215" s="13" t="s">
        <v>134</v>
      </c>
      <c r="J215" s="46" t="s">
        <v>135</v>
      </c>
    </row>
    <row r="216" spans="1:11" ht="78.75" x14ac:dyDescent="0.25">
      <c r="A216" s="11">
        <v>32</v>
      </c>
      <c r="B216" s="16" t="s">
        <v>382</v>
      </c>
      <c r="C216" s="16" t="s">
        <v>145</v>
      </c>
      <c r="D216" s="13" t="s">
        <v>72</v>
      </c>
      <c r="E216" s="21">
        <v>2400</v>
      </c>
      <c r="F216" s="46"/>
      <c r="G216" s="19" t="s">
        <v>111</v>
      </c>
      <c r="H216" s="18">
        <v>2786.89</v>
      </c>
      <c r="I216" s="13" t="s">
        <v>146</v>
      </c>
      <c r="J216" s="16" t="s">
        <v>324</v>
      </c>
    </row>
    <row r="217" spans="1:11" ht="78.75" x14ac:dyDescent="0.25">
      <c r="A217" s="11">
        <v>33</v>
      </c>
      <c r="B217" s="12" t="s">
        <v>383</v>
      </c>
      <c r="C217" s="12" t="s">
        <v>145</v>
      </c>
      <c r="D217" s="13" t="s">
        <v>72</v>
      </c>
      <c r="E217" s="17">
        <v>2160</v>
      </c>
      <c r="F217" s="46"/>
      <c r="G217" s="13" t="s">
        <v>111</v>
      </c>
      <c r="H217" s="18">
        <v>2476.21</v>
      </c>
      <c r="I217" s="13" t="s">
        <v>146</v>
      </c>
      <c r="J217" s="46" t="s">
        <v>384</v>
      </c>
    </row>
    <row r="218" spans="1:11" ht="78.75" x14ac:dyDescent="0.25">
      <c r="A218" s="11">
        <v>34</v>
      </c>
      <c r="B218" s="12" t="s">
        <v>385</v>
      </c>
      <c r="C218" s="12" t="s">
        <v>145</v>
      </c>
      <c r="D218" s="13" t="s">
        <v>72</v>
      </c>
      <c r="E218" s="17">
        <v>3840</v>
      </c>
      <c r="F218" s="46"/>
      <c r="G218" s="13" t="s">
        <v>111</v>
      </c>
      <c r="H218" s="18">
        <v>4402.16</v>
      </c>
      <c r="I218" s="13" t="s">
        <v>146</v>
      </c>
      <c r="J218" s="46" t="s">
        <v>384</v>
      </c>
    </row>
    <row r="219" spans="1:11" ht="78.75" x14ac:dyDescent="0.25">
      <c r="A219" s="11">
        <v>35</v>
      </c>
      <c r="B219" s="12" t="s">
        <v>386</v>
      </c>
      <c r="C219" s="12" t="s">
        <v>145</v>
      </c>
      <c r="D219" s="13" t="s">
        <v>72</v>
      </c>
      <c r="E219" s="17">
        <v>1200</v>
      </c>
      <c r="F219" s="46"/>
      <c r="G219" s="13" t="s">
        <v>111</v>
      </c>
      <c r="H219" s="18">
        <v>1393.45</v>
      </c>
      <c r="I219" s="13" t="s">
        <v>146</v>
      </c>
      <c r="J219" s="46" t="s">
        <v>384</v>
      </c>
    </row>
    <row r="220" spans="1:11" ht="78.75" x14ac:dyDescent="0.25">
      <c r="A220" s="11">
        <v>36</v>
      </c>
      <c r="B220" s="12" t="s">
        <v>387</v>
      </c>
      <c r="C220" s="16" t="s">
        <v>145</v>
      </c>
      <c r="D220" s="13" t="s">
        <v>72</v>
      </c>
      <c r="E220" s="22">
        <v>432</v>
      </c>
      <c r="F220" s="46"/>
      <c r="G220" s="13" t="s">
        <v>111</v>
      </c>
      <c r="H220" s="23">
        <v>501.64060000000001</v>
      </c>
      <c r="I220" s="13" t="s">
        <v>146</v>
      </c>
      <c r="J220" s="16" t="s">
        <v>325</v>
      </c>
    </row>
    <row r="221" spans="1:11" ht="78.75" x14ac:dyDescent="0.25">
      <c r="A221" s="11">
        <v>37</v>
      </c>
      <c r="B221" s="12" t="s">
        <v>388</v>
      </c>
      <c r="C221" s="12" t="s">
        <v>145</v>
      </c>
      <c r="D221" s="13" t="s">
        <v>72</v>
      </c>
      <c r="E221" s="14">
        <v>1440</v>
      </c>
      <c r="F221" s="46"/>
      <c r="G221" s="13" t="s">
        <v>111</v>
      </c>
      <c r="H221" s="18">
        <v>1650.81</v>
      </c>
      <c r="I221" s="13" t="s">
        <v>146</v>
      </c>
      <c r="J221" s="46" t="s">
        <v>384</v>
      </c>
    </row>
    <row r="222" spans="1:11" ht="78.75" x14ac:dyDescent="0.25">
      <c r="A222" s="11">
        <v>38</v>
      </c>
      <c r="B222" s="12" t="s">
        <v>389</v>
      </c>
      <c r="C222" s="12" t="s">
        <v>145</v>
      </c>
      <c r="D222" s="13" t="s">
        <v>72</v>
      </c>
      <c r="E222" s="14">
        <v>1080</v>
      </c>
      <c r="F222" s="46"/>
      <c r="G222" s="13" t="s">
        <v>111</v>
      </c>
      <c r="H222" s="18">
        <v>1254.0999999999999</v>
      </c>
      <c r="I222" s="13" t="s">
        <v>146</v>
      </c>
      <c r="J222" s="46" t="s">
        <v>384</v>
      </c>
    </row>
    <row r="223" spans="1:11" ht="78.75" x14ac:dyDescent="0.25">
      <c r="A223" s="11">
        <v>39</v>
      </c>
      <c r="B223" s="12" t="s">
        <v>390</v>
      </c>
      <c r="C223" s="12" t="s">
        <v>145</v>
      </c>
      <c r="D223" s="13" t="s">
        <v>72</v>
      </c>
      <c r="E223" s="14">
        <v>1200</v>
      </c>
      <c r="F223" s="46"/>
      <c r="G223" s="13" t="s">
        <v>111</v>
      </c>
      <c r="H223" s="18">
        <v>1393.45</v>
      </c>
      <c r="I223" s="13" t="s">
        <v>146</v>
      </c>
      <c r="J223" s="46" t="s">
        <v>384</v>
      </c>
    </row>
    <row r="224" spans="1:11" ht="78.75" x14ac:dyDescent="0.25">
      <c r="A224" s="11">
        <v>40</v>
      </c>
      <c r="B224" s="45" t="s">
        <v>391</v>
      </c>
      <c r="C224" s="12" t="s">
        <v>145</v>
      </c>
      <c r="D224" s="13" t="s">
        <v>72</v>
      </c>
      <c r="E224" s="14">
        <v>2400</v>
      </c>
      <c r="F224" s="46"/>
      <c r="G224" s="13" t="s">
        <v>100</v>
      </c>
      <c r="H224" s="18">
        <v>2556.3000000000002</v>
      </c>
      <c r="I224" s="13" t="s">
        <v>146</v>
      </c>
      <c r="J224" s="46" t="s">
        <v>384</v>
      </c>
    </row>
    <row r="225" spans="1:10" ht="78.75" x14ac:dyDescent="0.25">
      <c r="A225" s="11">
        <v>41</v>
      </c>
      <c r="B225" s="45" t="s">
        <v>392</v>
      </c>
      <c r="C225" s="12" t="s">
        <v>145</v>
      </c>
      <c r="D225" s="13" t="s">
        <v>72</v>
      </c>
      <c r="E225" s="14">
        <v>1440</v>
      </c>
      <c r="F225" s="46"/>
      <c r="G225" s="13" t="s">
        <v>111</v>
      </c>
      <c r="H225" s="18">
        <v>1650.81</v>
      </c>
      <c r="I225" s="13" t="s">
        <v>146</v>
      </c>
      <c r="J225" s="46" t="s">
        <v>384</v>
      </c>
    </row>
    <row r="226" spans="1:10" ht="78.75" x14ac:dyDescent="0.25">
      <c r="A226" s="11">
        <v>42</v>
      </c>
      <c r="B226" s="12" t="s">
        <v>393</v>
      </c>
      <c r="C226" s="12" t="s">
        <v>145</v>
      </c>
      <c r="D226" s="13" t="s">
        <v>72</v>
      </c>
      <c r="E226" s="14">
        <v>7680</v>
      </c>
      <c r="F226" s="46"/>
      <c r="G226" s="13" t="s">
        <v>111</v>
      </c>
      <c r="H226" s="18">
        <v>8918.0499999999993</v>
      </c>
      <c r="I226" s="13" t="s">
        <v>146</v>
      </c>
      <c r="J226" s="46" t="s">
        <v>384</v>
      </c>
    </row>
    <row r="227" spans="1:10" ht="78.75" x14ac:dyDescent="0.25">
      <c r="A227" s="11">
        <v>43</v>
      </c>
      <c r="B227" s="12" t="s">
        <v>394</v>
      </c>
      <c r="C227" s="12" t="s">
        <v>145</v>
      </c>
      <c r="D227" s="13" t="s">
        <v>72</v>
      </c>
      <c r="E227" s="14">
        <v>1080</v>
      </c>
      <c r="F227" s="46"/>
      <c r="G227" s="13" t="s">
        <v>111</v>
      </c>
      <c r="H227" s="18">
        <v>1254.0999999999999</v>
      </c>
      <c r="I227" s="13" t="s">
        <v>146</v>
      </c>
      <c r="J227" s="46" t="s">
        <v>384</v>
      </c>
    </row>
    <row r="228" spans="1:10" ht="78.75" x14ac:dyDescent="0.25">
      <c r="A228" s="11">
        <v>48</v>
      </c>
      <c r="B228" s="12" t="s">
        <v>396</v>
      </c>
      <c r="C228" s="12" t="s">
        <v>145</v>
      </c>
      <c r="D228" s="13" t="s">
        <v>72</v>
      </c>
      <c r="E228" s="21">
        <v>2400</v>
      </c>
      <c r="F228" s="46"/>
      <c r="G228" s="13" t="s">
        <v>111</v>
      </c>
      <c r="H228" s="18">
        <v>2786.89</v>
      </c>
      <c r="I228" s="13" t="s">
        <v>146</v>
      </c>
      <c r="J228" s="46" t="s">
        <v>384</v>
      </c>
    </row>
    <row r="229" spans="1:10" ht="78.75" x14ac:dyDescent="0.25">
      <c r="A229" s="11">
        <v>52</v>
      </c>
      <c r="B229" s="12" t="s">
        <v>397</v>
      </c>
      <c r="C229" s="12" t="s">
        <v>145</v>
      </c>
      <c r="D229" s="13" t="s">
        <v>72</v>
      </c>
      <c r="E229" s="17">
        <v>4800</v>
      </c>
      <c r="F229" s="46"/>
      <c r="G229" s="13" t="s">
        <v>111</v>
      </c>
      <c r="H229" s="18">
        <v>5573.78</v>
      </c>
      <c r="I229" s="13" t="s">
        <v>146</v>
      </c>
      <c r="J229" s="46" t="s">
        <v>384</v>
      </c>
    </row>
    <row r="230" spans="1:10" ht="78.75" x14ac:dyDescent="0.25">
      <c r="A230" s="11">
        <v>53</v>
      </c>
      <c r="B230" s="12" t="s">
        <v>398</v>
      </c>
      <c r="C230" s="16" t="s">
        <v>145</v>
      </c>
      <c r="D230" s="13" t="s">
        <v>72</v>
      </c>
      <c r="E230" s="22">
        <v>240</v>
      </c>
      <c r="F230" s="46"/>
      <c r="G230" s="13" t="s">
        <v>100</v>
      </c>
      <c r="H230" s="23">
        <v>255.62989999999999</v>
      </c>
      <c r="I230" s="13" t="s">
        <v>146</v>
      </c>
      <c r="J230" s="46" t="s">
        <v>384</v>
      </c>
    </row>
    <row r="231" spans="1:10" ht="78.75" x14ac:dyDescent="0.25">
      <c r="A231" s="11">
        <v>54</v>
      </c>
      <c r="B231" s="12" t="s">
        <v>399</v>
      </c>
      <c r="C231" s="12" t="s">
        <v>145</v>
      </c>
      <c r="D231" s="13" t="s">
        <v>72</v>
      </c>
      <c r="E231" s="22">
        <v>240</v>
      </c>
      <c r="F231" s="46"/>
      <c r="G231" s="13" t="s">
        <v>100</v>
      </c>
      <c r="H231" s="23">
        <v>255.62989999999999</v>
      </c>
      <c r="I231" s="13" t="s">
        <v>146</v>
      </c>
      <c r="J231" s="46" t="s">
        <v>384</v>
      </c>
    </row>
    <row r="232" spans="1:10" ht="78.75" x14ac:dyDescent="0.25">
      <c r="A232" s="11">
        <v>55</v>
      </c>
      <c r="B232" s="45" t="s">
        <v>400</v>
      </c>
      <c r="C232" s="12" t="s">
        <v>145</v>
      </c>
      <c r="D232" s="13" t="s">
        <v>72</v>
      </c>
      <c r="E232" s="17">
        <v>2280</v>
      </c>
      <c r="F232" s="46"/>
      <c r="G232" s="13" t="s">
        <v>100</v>
      </c>
      <c r="H232" s="18">
        <v>2428.48</v>
      </c>
      <c r="I232" s="13" t="s">
        <v>146</v>
      </c>
      <c r="J232" s="46" t="s">
        <v>384</v>
      </c>
    </row>
    <row r="233" spans="1:10" ht="78.75" x14ac:dyDescent="0.25">
      <c r="A233" s="11">
        <v>56</v>
      </c>
      <c r="B233" s="12" t="s">
        <v>401</v>
      </c>
      <c r="C233" s="12" t="s">
        <v>145</v>
      </c>
      <c r="D233" s="13" t="s">
        <v>72</v>
      </c>
      <c r="E233" s="22">
        <v>480</v>
      </c>
      <c r="F233" s="46"/>
      <c r="G233" s="13" t="s">
        <v>100</v>
      </c>
      <c r="H233" s="23">
        <v>511.25990000000002</v>
      </c>
      <c r="I233" s="13" t="s">
        <v>146</v>
      </c>
      <c r="J233" s="46" t="s">
        <v>384</v>
      </c>
    </row>
    <row r="234" spans="1:10" ht="78.75" x14ac:dyDescent="0.25">
      <c r="A234" s="24">
        <v>58</v>
      </c>
      <c r="B234" s="16" t="s">
        <v>402</v>
      </c>
      <c r="C234" s="12" t="s">
        <v>145</v>
      </c>
      <c r="D234" s="25" t="s">
        <v>72</v>
      </c>
      <c r="E234" s="26">
        <v>1080</v>
      </c>
      <c r="F234" s="45"/>
      <c r="G234" s="25" t="s">
        <v>100</v>
      </c>
      <c r="H234" s="27">
        <v>1150.33</v>
      </c>
      <c r="I234" s="25" t="s">
        <v>146</v>
      </c>
      <c r="J234" s="46" t="s">
        <v>384</v>
      </c>
    </row>
    <row r="235" spans="1:10" ht="78.75" x14ac:dyDescent="0.25">
      <c r="A235" s="11">
        <v>59</v>
      </c>
      <c r="B235" s="12" t="s">
        <v>403</v>
      </c>
      <c r="C235" s="12" t="s">
        <v>145</v>
      </c>
      <c r="D235" s="13" t="s">
        <v>72</v>
      </c>
      <c r="E235" s="17">
        <v>4800</v>
      </c>
      <c r="F235" s="46"/>
      <c r="G235" s="13" t="s">
        <v>100</v>
      </c>
      <c r="H235" s="18">
        <v>5112.6000000000004</v>
      </c>
      <c r="I235" s="13" t="s">
        <v>146</v>
      </c>
      <c r="J235" s="46" t="s">
        <v>384</v>
      </c>
    </row>
    <row r="236" spans="1:10" ht="78.75" x14ac:dyDescent="0.25">
      <c r="A236" s="11">
        <v>60</v>
      </c>
      <c r="B236" s="12" t="s">
        <v>404</v>
      </c>
      <c r="C236" s="12" t="s">
        <v>145</v>
      </c>
      <c r="D236" s="13" t="s">
        <v>72</v>
      </c>
      <c r="E236" s="22">
        <v>240</v>
      </c>
      <c r="F236" s="46"/>
      <c r="G236" s="13" t="s">
        <v>100</v>
      </c>
      <c r="H236" s="23">
        <v>255.62989999999999</v>
      </c>
      <c r="I236" s="13" t="s">
        <v>146</v>
      </c>
      <c r="J236" s="46" t="s">
        <v>384</v>
      </c>
    </row>
    <row r="237" spans="1:10" ht="78.75" x14ac:dyDescent="0.25">
      <c r="A237" s="11">
        <v>61</v>
      </c>
      <c r="B237" s="12" t="s">
        <v>405</v>
      </c>
      <c r="C237" s="12" t="s">
        <v>145</v>
      </c>
      <c r="D237" s="13" t="s">
        <v>72</v>
      </c>
      <c r="E237" s="22">
        <v>240</v>
      </c>
      <c r="F237" s="46"/>
      <c r="G237" s="13" t="s">
        <v>100</v>
      </c>
      <c r="H237" s="23">
        <v>255.62989999999999</v>
      </c>
      <c r="I237" s="13" t="s">
        <v>146</v>
      </c>
      <c r="J237" s="46" t="s">
        <v>384</v>
      </c>
    </row>
    <row r="238" spans="1:10" ht="78.75" x14ac:dyDescent="0.25">
      <c r="A238" s="11">
        <v>65</v>
      </c>
      <c r="B238" s="12" t="s">
        <v>406</v>
      </c>
      <c r="C238" s="12" t="s">
        <v>145</v>
      </c>
      <c r="D238" s="13" t="s">
        <v>72</v>
      </c>
      <c r="E238" s="17">
        <v>2400</v>
      </c>
      <c r="F238" s="46"/>
      <c r="G238" s="13" t="s">
        <v>111</v>
      </c>
      <c r="H238" s="18">
        <v>2751.35</v>
      </c>
      <c r="I238" s="13" t="s">
        <v>146</v>
      </c>
      <c r="J238" s="46" t="s">
        <v>384</v>
      </c>
    </row>
    <row r="239" spans="1:10" ht="78.75" x14ac:dyDescent="0.25">
      <c r="A239" s="11">
        <v>68</v>
      </c>
      <c r="B239" s="12" t="s">
        <v>407</v>
      </c>
      <c r="C239" s="12" t="s">
        <v>145</v>
      </c>
      <c r="D239" s="13" t="s">
        <v>72</v>
      </c>
      <c r="E239" s="17">
        <v>4800</v>
      </c>
      <c r="F239" s="46"/>
      <c r="G239" s="13" t="s">
        <v>100</v>
      </c>
      <c r="H239" s="18">
        <v>5112.6000000000004</v>
      </c>
      <c r="I239" s="13" t="s">
        <v>146</v>
      </c>
      <c r="J239" s="46" t="s">
        <v>384</v>
      </c>
    </row>
    <row r="240" spans="1:10" ht="78.75" x14ac:dyDescent="0.25">
      <c r="A240" s="11">
        <v>69</v>
      </c>
      <c r="B240" s="12" t="s">
        <v>408</v>
      </c>
      <c r="C240" s="12" t="s">
        <v>145</v>
      </c>
      <c r="D240" s="13" t="s">
        <v>72</v>
      </c>
      <c r="E240" s="17">
        <v>2160</v>
      </c>
      <c r="F240" s="46"/>
      <c r="G240" s="13" t="s">
        <v>111</v>
      </c>
      <c r="H240" s="18">
        <v>2508.1999999999998</v>
      </c>
      <c r="I240" s="13" t="s">
        <v>146</v>
      </c>
      <c r="J240" s="46" t="s">
        <v>384</v>
      </c>
    </row>
    <row r="241" spans="1:11" ht="78.75" x14ac:dyDescent="0.25">
      <c r="A241" s="11">
        <v>70</v>
      </c>
      <c r="B241" s="12" t="s">
        <v>409</v>
      </c>
      <c r="C241" s="12" t="s">
        <v>145</v>
      </c>
      <c r="D241" s="13" t="s">
        <v>72</v>
      </c>
      <c r="E241" s="17">
        <v>2160</v>
      </c>
      <c r="F241" s="46"/>
      <c r="G241" s="13" t="s">
        <v>111</v>
      </c>
      <c r="H241" s="18">
        <v>2508.1999999999998</v>
      </c>
      <c r="I241" s="13" t="s">
        <v>146</v>
      </c>
      <c r="J241" s="46" t="s">
        <v>384</v>
      </c>
    </row>
    <row r="242" spans="1:11" ht="78.75" x14ac:dyDescent="0.2">
      <c r="A242" s="24">
        <v>71</v>
      </c>
      <c r="B242" s="16" t="s">
        <v>410</v>
      </c>
      <c r="C242" s="12" t="s">
        <v>145</v>
      </c>
      <c r="D242" s="25" t="s">
        <v>72</v>
      </c>
      <c r="E242" s="26">
        <v>2400</v>
      </c>
      <c r="F242" s="47"/>
      <c r="G242" s="25" t="s">
        <v>111</v>
      </c>
      <c r="H242" s="27">
        <v>2786.89</v>
      </c>
      <c r="I242" s="25" t="s">
        <v>146</v>
      </c>
      <c r="J242" s="46" t="s">
        <v>384</v>
      </c>
    </row>
    <row r="243" spans="1:11" ht="33.75" x14ac:dyDescent="0.25">
      <c r="A243" s="11">
        <v>72</v>
      </c>
      <c r="B243" s="16" t="s">
        <v>411</v>
      </c>
      <c r="C243" s="46" t="s">
        <v>395</v>
      </c>
      <c r="D243" s="45"/>
      <c r="E243" s="17">
        <v>3600</v>
      </c>
      <c r="F243" s="45"/>
      <c r="G243" s="19" t="s">
        <v>111</v>
      </c>
      <c r="H243" s="18">
        <v>4932.8</v>
      </c>
      <c r="I243" s="45"/>
      <c r="J243" s="45"/>
    </row>
    <row r="244" spans="1:11" ht="78.75" x14ac:dyDescent="0.25">
      <c r="A244" s="11">
        <v>73</v>
      </c>
      <c r="B244" s="12" t="s">
        <v>412</v>
      </c>
      <c r="C244" s="12" t="s">
        <v>145</v>
      </c>
      <c r="D244" s="13" t="s">
        <v>72</v>
      </c>
      <c r="E244" s="17">
        <v>2400</v>
      </c>
      <c r="F244" s="46"/>
      <c r="G244" s="19" t="s">
        <v>111</v>
      </c>
      <c r="H244" s="18">
        <v>2786.89</v>
      </c>
      <c r="I244" s="13" t="s">
        <v>146</v>
      </c>
      <c r="J244" s="46" t="s">
        <v>384</v>
      </c>
    </row>
    <row r="245" spans="1:11" ht="78.75" x14ac:dyDescent="0.25">
      <c r="A245" s="11">
        <v>75</v>
      </c>
      <c r="B245" s="12" t="s">
        <v>413</v>
      </c>
      <c r="C245" s="12" t="s">
        <v>145</v>
      </c>
      <c r="D245" s="13" t="s">
        <v>72</v>
      </c>
      <c r="E245" s="17">
        <v>2400</v>
      </c>
      <c r="F245" s="46"/>
      <c r="G245" s="19" t="s">
        <v>111</v>
      </c>
      <c r="H245" s="18">
        <v>2786.89</v>
      </c>
      <c r="I245" s="13" t="s">
        <v>146</v>
      </c>
      <c r="J245" s="46" t="s">
        <v>384</v>
      </c>
    </row>
    <row r="246" spans="1:11" ht="78.75" x14ac:dyDescent="0.25">
      <c r="A246" s="11">
        <v>78</v>
      </c>
      <c r="B246" s="12" t="s">
        <v>414</v>
      </c>
      <c r="C246" s="12" t="s">
        <v>145</v>
      </c>
      <c r="D246" s="13" t="s">
        <v>72</v>
      </c>
      <c r="E246" s="22">
        <v>600</v>
      </c>
      <c r="F246" s="46"/>
      <c r="G246" s="13" t="s">
        <v>111</v>
      </c>
      <c r="H246" s="30">
        <v>687.84</v>
      </c>
      <c r="I246" s="13" t="s">
        <v>146</v>
      </c>
      <c r="J246" s="46" t="s">
        <v>384</v>
      </c>
    </row>
    <row r="247" spans="1:11" x14ac:dyDescent="0.25">
      <c r="A247" s="249" t="s">
        <v>415</v>
      </c>
      <c r="B247" s="250"/>
      <c r="C247" s="250"/>
      <c r="D247" s="250"/>
      <c r="E247" s="250"/>
      <c r="F247" s="250"/>
      <c r="G247" s="250"/>
      <c r="H247" s="250"/>
      <c r="I247" s="250"/>
      <c r="J247" s="251"/>
    </row>
    <row r="248" spans="1:11" ht="112.5" x14ac:dyDescent="0.25">
      <c r="A248" s="31">
        <v>161</v>
      </c>
      <c r="B248" s="12" t="s">
        <v>456</v>
      </c>
      <c r="C248" s="12" t="s">
        <v>145</v>
      </c>
      <c r="D248" s="13" t="s">
        <v>72</v>
      </c>
      <c r="E248" s="14">
        <v>1200</v>
      </c>
      <c r="F248" s="46"/>
      <c r="G248" s="13" t="s">
        <v>111</v>
      </c>
      <c r="H248" s="18">
        <v>1236.3900000000001</v>
      </c>
      <c r="I248" s="13" t="s">
        <v>134</v>
      </c>
      <c r="J248" s="46" t="s">
        <v>373</v>
      </c>
    </row>
    <row r="249" spans="1:11" ht="112.5" x14ac:dyDescent="0.25">
      <c r="A249" s="31">
        <v>207</v>
      </c>
      <c r="B249" s="12" t="s">
        <v>482</v>
      </c>
      <c r="C249" s="12" t="s">
        <v>145</v>
      </c>
      <c r="D249" s="13" t="s">
        <v>72</v>
      </c>
      <c r="E249" s="14">
        <v>1080</v>
      </c>
      <c r="F249" s="46"/>
      <c r="G249" s="13" t="s">
        <v>100</v>
      </c>
      <c r="H249" s="18">
        <v>1020.68</v>
      </c>
      <c r="I249" s="13" t="s">
        <v>134</v>
      </c>
      <c r="J249" s="46" t="s">
        <v>373</v>
      </c>
    </row>
    <row r="250" spans="1:11" ht="112.5" x14ac:dyDescent="0.25">
      <c r="A250" s="31">
        <v>213</v>
      </c>
      <c r="B250" s="12" t="s">
        <v>484</v>
      </c>
      <c r="C250" s="12" t="s">
        <v>145</v>
      </c>
      <c r="D250" s="13" t="s">
        <v>72</v>
      </c>
      <c r="E250" s="14">
        <v>1080</v>
      </c>
      <c r="F250" s="46"/>
      <c r="G250" s="13" t="s">
        <v>111</v>
      </c>
      <c r="H250" s="18">
        <v>1098.56</v>
      </c>
      <c r="I250" s="13" t="s">
        <v>134</v>
      </c>
      <c r="J250" s="46" t="s">
        <v>373</v>
      </c>
    </row>
    <row r="251" spans="1:11" x14ac:dyDescent="0.25">
      <c r="A251" s="249" t="s">
        <v>496</v>
      </c>
      <c r="B251" s="250"/>
      <c r="C251" s="250"/>
      <c r="D251" s="250"/>
      <c r="E251" s="250"/>
      <c r="F251" s="250"/>
      <c r="G251" s="250"/>
      <c r="H251" s="250"/>
      <c r="I251" s="250"/>
      <c r="J251" s="251"/>
    </row>
    <row r="252" spans="1:11" ht="22.5" x14ac:dyDescent="0.25">
      <c r="A252" s="77">
        <v>26</v>
      </c>
      <c r="B252" s="78" t="s">
        <v>246</v>
      </c>
      <c r="C252" s="78" t="s">
        <v>132</v>
      </c>
      <c r="D252" s="79" t="s">
        <v>72</v>
      </c>
      <c r="E252" s="80">
        <v>2160</v>
      </c>
      <c r="F252" s="81"/>
      <c r="G252" s="82" t="s">
        <v>113</v>
      </c>
      <c r="H252" s="48">
        <v>5057.2974726000002</v>
      </c>
      <c r="I252" s="82"/>
      <c r="J252" s="83" t="s">
        <v>103</v>
      </c>
    </row>
    <row r="253" spans="1:11" ht="112.5" x14ac:dyDescent="0.25">
      <c r="A253" s="31">
        <v>241</v>
      </c>
      <c r="B253" s="12" t="s">
        <v>501</v>
      </c>
      <c r="C253" s="12" t="s">
        <v>145</v>
      </c>
      <c r="D253" s="13" t="s">
        <v>72</v>
      </c>
      <c r="E253" s="22">
        <v>480</v>
      </c>
      <c r="F253" s="46"/>
      <c r="G253" s="13" t="s">
        <v>111</v>
      </c>
      <c r="H253" s="30">
        <v>488.25</v>
      </c>
      <c r="I253" s="13" t="s">
        <v>134</v>
      </c>
      <c r="J253" s="46" t="s">
        <v>373</v>
      </c>
    </row>
    <row r="254" spans="1:11" x14ac:dyDescent="0.25">
      <c r="A254" s="249" t="s">
        <v>504</v>
      </c>
      <c r="B254" s="250"/>
      <c r="C254" s="250"/>
      <c r="D254" s="250"/>
      <c r="E254" s="250"/>
      <c r="F254" s="250"/>
      <c r="G254" s="250"/>
      <c r="H254" s="250"/>
      <c r="I254" s="250"/>
      <c r="J254" s="251"/>
    </row>
    <row r="255" spans="1:11" ht="78.75" x14ac:dyDescent="0.25">
      <c r="A255" s="84"/>
      <c r="B255" s="59" t="s">
        <v>249</v>
      </c>
      <c r="C255" s="59" t="s">
        <v>250</v>
      </c>
      <c r="D255" s="85" t="s">
        <v>251</v>
      </c>
      <c r="E255" s="86">
        <v>2.6339999999999999</v>
      </c>
      <c r="F255" s="87">
        <v>700</v>
      </c>
      <c r="G255" s="88" t="s">
        <v>252</v>
      </c>
      <c r="H255" s="89">
        <v>434828.78999218991</v>
      </c>
      <c r="I255" s="88"/>
      <c r="J255" s="90" t="s">
        <v>253</v>
      </c>
      <c r="K255" s="8"/>
    </row>
    <row r="256" spans="1:11" ht="101.25" x14ac:dyDescent="0.25">
      <c r="A256" s="91"/>
      <c r="B256" s="60" t="s">
        <v>254</v>
      </c>
      <c r="C256" s="60" t="s">
        <v>250</v>
      </c>
      <c r="D256" s="92" t="s">
        <v>251</v>
      </c>
      <c r="E256" s="93">
        <v>2.2799999999999998</v>
      </c>
      <c r="F256" s="94" t="s">
        <v>255</v>
      </c>
      <c r="G256" s="53" t="s">
        <v>142</v>
      </c>
      <c r="H256" s="50">
        <v>88933.081014539392</v>
      </c>
      <c r="I256" s="53"/>
      <c r="J256" s="95" t="s">
        <v>256</v>
      </c>
      <c r="K256" s="8"/>
    </row>
    <row r="257" spans="1:11" ht="101.25" x14ac:dyDescent="0.25">
      <c r="A257" s="91"/>
      <c r="B257" s="60" t="s">
        <v>257</v>
      </c>
      <c r="C257" s="60" t="s">
        <v>250</v>
      </c>
      <c r="D257" s="92" t="s">
        <v>251</v>
      </c>
      <c r="E257" s="93">
        <v>0.43</v>
      </c>
      <c r="F257" s="94">
        <v>400</v>
      </c>
      <c r="G257" s="53" t="s">
        <v>142</v>
      </c>
      <c r="H257" s="50">
        <v>15541.447336665002</v>
      </c>
      <c r="I257" s="53"/>
      <c r="J257" s="95" t="s">
        <v>256</v>
      </c>
      <c r="K257" s="8"/>
    </row>
    <row r="258" spans="1:11" ht="157.5" x14ac:dyDescent="0.25">
      <c r="A258" s="91"/>
      <c r="B258" s="60" t="s">
        <v>258</v>
      </c>
      <c r="C258" s="60" t="s">
        <v>250</v>
      </c>
      <c r="D258" s="92" t="s">
        <v>251</v>
      </c>
      <c r="E258" s="93">
        <v>1.087</v>
      </c>
      <c r="F258" s="94">
        <v>500</v>
      </c>
      <c r="G258" s="53" t="s">
        <v>142</v>
      </c>
      <c r="H258" s="50">
        <v>30468.09058755172</v>
      </c>
      <c r="I258" s="53"/>
      <c r="J258" s="95" t="s">
        <v>259</v>
      </c>
      <c r="K258" s="8"/>
    </row>
    <row r="259" spans="1:11" ht="112.5" x14ac:dyDescent="0.25">
      <c r="A259" s="31">
        <v>246</v>
      </c>
      <c r="B259" s="16" t="s">
        <v>880</v>
      </c>
      <c r="C259" s="16" t="s">
        <v>250</v>
      </c>
      <c r="D259" s="13" t="s">
        <v>233</v>
      </c>
      <c r="E259" s="11">
        <v>1</v>
      </c>
      <c r="F259" s="11">
        <v>800</v>
      </c>
      <c r="G259" s="13" t="s">
        <v>505</v>
      </c>
      <c r="H259" s="15">
        <v>107365.43</v>
      </c>
      <c r="I259" s="13" t="s">
        <v>506</v>
      </c>
      <c r="J259" s="16" t="s">
        <v>881</v>
      </c>
    </row>
    <row r="260" spans="1:11" ht="101.25" x14ac:dyDescent="0.25">
      <c r="A260" s="31">
        <v>247</v>
      </c>
      <c r="B260" s="12" t="s">
        <v>507</v>
      </c>
      <c r="C260" s="12" t="s">
        <v>508</v>
      </c>
      <c r="D260" s="13" t="s">
        <v>233</v>
      </c>
      <c r="E260" s="11">
        <v>3</v>
      </c>
      <c r="F260" s="11">
        <v>300</v>
      </c>
      <c r="G260" s="13" t="s">
        <v>505</v>
      </c>
      <c r="H260" s="20">
        <v>80995.72</v>
      </c>
      <c r="I260" s="13" t="s">
        <v>509</v>
      </c>
      <c r="J260" s="46" t="s">
        <v>510</v>
      </c>
    </row>
    <row r="261" spans="1:11" ht="90" x14ac:dyDescent="0.25">
      <c r="A261" s="31">
        <v>248</v>
      </c>
      <c r="B261" s="16" t="s">
        <v>511</v>
      </c>
      <c r="C261" s="12" t="s">
        <v>512</v>
      </c>
      <c r="D261" s="13" t="s">
        <v>233</v>
      </c>
      <c r="E261" s="11">
        <v>6</v>
      </c>
      <c r="F261" s="11">
        <v>200</v>
      </c>
      <c r="G261" s="13" t="s">
        <v>505</v>
      </c>
      <c r="H261" s="20">
        <v>194799.28</v>
      </c>
      <c r="I261" s="13" t="s">
        <v>513</v>
      </c>
      <c r="J261" s="46" t="s">
        <v>514</v>
      </c>
    </row>
    <row r="262" spans="1:11" ht="33.75" x14ac:dyDescent="0.25">
      <c r="A262" s="32">
        <v>249</v>
      </c>
      <c r="B262" s="46" t="s">
        <v>515</v>
      </c>
      <c r="C262" s="16" t="s">
        <v>516</v>
      </c>
      <c r="D262" s="25" t="s">
        <v>233</v>
      </c>
      <c r="E262" s="24">
        <v>5</v>
      </c>
      <c r="F262" s="46"/>
      <c r="G262" s="25" t="s">
        <v>505</v>
      </c>
      <c r="H262" s="37">
        <v>79980.52</v>
      </c>
      <c r="I262" s="25" t="s">
        <v>517</v>
      </c>
      <c r="J262" s="16" t="s">
        <v>518</v>
      </c>
    </row>
    <row r="263" spans="1:11" ht="101.25" x14ac:dyDescent="0.25">
      <c r="A263" s="31">
        <v>250</v>
      </c>
      <c r="B263" s="46" t="s">
        <v>519</v>
      </c>
      <c r="C263" s="46" t="s">
        <v>520</v>
      </c>
      <c r="D263" s="13" t="s">
        <v>233</v>
      </c>
      <c r="E263" s="11">
        <v>1</v>
      </c>
      <c r="F263" s="11">
        <v>400</v>
      </c>
      <c r="G263" s="13" t="s">
        <v>505</v>
      </c>
      <c r="H263" s="20">
        <v>24298.720000000001</v>
      </c>
      <c r="I263" s="13" t="s">
        <v>509</v>
      </c>
      <c r="J263" s="46" t="s">
        <v>510</v>
      </c>
    </row>
    <row r="264" spans="1:11" ht="78.75" x14ac:dyDescent="0.25">
      <c r="A264" s="31">
        <v>251</v>
      </c>
      <c r="B264" s="12" t="s">
        <v>521</v>
      </c>
      <c r="C264" s="16" t="s">
        <v>522</v>
      </c>
      <c r="D264" s="13" t="s">
        <v>233</v>
      </c>
      <c r="E264" s="11">
        <v>2</v>
      </c>
      <c r="F264" s="11">
        <v>200</v>
      </c>
      <c r="G264" s="13" t="s">
        <v>505</v>
      </c>
      <c r="H264" s="15">
        <v>68179.75</v>
      </c>
      <c r="I264" s="13" t="s">
        <v>513</v>
      </c>
      <c r="J264" s="46" t="s">
        <v>523</v>
      </c>
    </row>
    <row r="265" spans="1:11" ht="101.25" x14ac:dyDescent="0.25">
      <c r="A265" s="31">
        <v>252</v>
      </c>
      <c r="B265" s="12" t="s">
        <v>524</v>
      </c>
      <c r="C265" s="12" t="s">
        <v>525</v>
      </c>
      <c r="D265" s="13" t="s">
        <v>233</v>
      </c>
      <c r="E265" s="11">
        <v>3</v>
      </c>
      <c r="F265" s="11">
        <v>300</v>
      </c>
      <c r="G265" s="13" t="s">
        <v>505</v>
      </c>
      <c r="H265" s="15">
        <v>80995.72</v>
      </c>
      <c r="I265" s="13" t="s">
        <v>509</v>
      </c>
      <c r="J265" s="46" t="s">
        <v>510</v>
      </c>
    </row>
    <row r="266" spans="1:11" ht="101.25" x14ac:dyDescent="0.25">
      <c r="A266" s="31">
        <v>253</v>
      </c>
      <c r="B266" s="16" t="s">
        <v>526</v>
      </c>
      <c r="C266" s="16" t="s">
        <v>527</v>
      </c>
      <c r="D266" s="13" t="s">
        <v>233</v>
      </c>
      <c r="E266" s="11">
        <v>1</v>
      </c>
      <c r="F266" s="11">
        <v>300</v>
      </c>
      <c r="G266" s="13" t="s">
        <v>505</v>
      </c>
      <c r="H266" s="15">
        <v>24298.720000000001</v>
      </c>
      <c r="I266" s="13" t="s">
        <v>509</v>
      </c>
      <c r="J266" s="46" t="s">
        <v>510</v>
      </c>
    </row>
    <row r="267" spans="1:11" ht="112.5" x14ac:dyDescent="0.25">
      <c r="A267" s="31">
        <v>254</v>
      </c>
      <c r="B267" s="45" t="s">
        <v>528</v>
      </c>
      <c r="C267" s="12" t="s">
        <v>527</v>
      </c>
      <c r="D267" s="13" t="s">
        <v>233</v>
      </c>
      <c r="E267" s="11">
        <v>4</v>
      </c>
      <c r="F267" s="13" t="s">
        <v>529</v>
      </c>
      <c r="G267" s="13" t="s">
        <v>505</v>
      </c>
      <c r="H267" s="20">
        <v>148320.75</v>
      </c>
      <c r="I267" s="13" t="s">
        <v>530</v>
      </c>
      <c r="J267" s="46" t="s">
        <v>531</v>
      </c>
    </row>
    <row r="268" spans="1:11" ht="56.25" x14ac:dyDescent="0.25">
      <c r="A268" s="31">
        <v>255</v>
      </c>
      <c r="B268" s="16" t="s">
        <v>532</v>
      </c>
      <c r="C268" s="16" t="s">
        <v>527</v>
      </c>
      <c r="D268" s="13" t="s">
        <v>233</v>
      </c>
      <c r="E268" s="11">
        <v>3</v>
      </c>
      <c r="F268" s="21">
        <v>1200</v>
      </c>
      <c r="G268" s="13" t="s">
        <v>505</v>
      </c>
      <c r="H268" s="20">
        <v>300653.71000000002</v>
      </c>
      <c r="I268" s="13" t="s">
        <v>533</v>
      </c>
      <c r="J268" s="46" t="s">
        <v>534</v>
      </c>
    </row>
    <row r="269" spans="1:11" ht="56.25" x14ac:dyDescent="0.25">
      <c r="A269" s="31">
        <v>256</v>
      </c>
      <c r="B269" s="46" t="s">
        <v>535</v>
      </c>
      <c r="C269" s="12" t="s">
        <v>536</v>
      </c>
      <c r="D269" s="13" t="s">
        <v>233</v>
      </c>
      <c r="E269" s="11">
        <v>3</v>
      </c>
      <c r="F269" s="49" t="s">
        <v>537</v>
      </c>
      <c r="G269" s="13" t="s">
        <v>505</v>
      </c>
      <c r="H269" s="20">
        <v>279918.96999999997</v>
      </c>
      <c r="I269" s="13" t="s">
        <v>533</v>
      </c>
      <c r="J269" s="46" t="s">
        <v>534</v>
      </c>
    </row>
    <row r="270" spans="1:11" ht="90" x14ac:dyDescent="0.25">
      <c r="A270" s="31">
        <v>257</v>
      </c>
      <c r="B270" s="16" t="s">
        <v>538</v>
      </c>
      <c r="C270" s="12" t="s">
        <v>539</v>
      </c>
      <c r="D270" s="13" t="s">
        <v>233</v>
      </c>
      <c r="E270" s="11">
        <v>4</v>
      </c>
      <c r="F270" s="11">
        <v>150</v>
      </c>
      <c r="G270" s="13" t="s">
        <v>505</v>
      </c>
      <c r="H270" s="20">
        <v>59162.81</v>
      </c>
      <c r="I270" s="13" t="s">
        <v>540</v>
      </c>
      <c r="J270" s="46" t="s">
        <v>541</v>
      </c>
    </row>
    <row r="271" spans="1:11" ht="78.75" x14ac:dyDescent="0.25">
      <c r="A271" s="31">
        <v>258</v>
      </c>
      <c r="B271" s="16" t="s">
        <v>542</v>
      </c>
      <c r="C271" s="12" t="s">
        <v>543</v>
      </c>
      <c r="D271" s="13" t="s">
        <v>233</v>
      </c>
      <c r="E271" s="11">
        <v>1</v>
      </c>
      <c r="F271" s="11">
        <v>200</v>
      </c>
      <c r="G271" s="13" t="s">
        <v>505</v>
      </c>
      <c r="H271" s="20">
        <v>35713.199999999997</v>
      </c>
      <c r="I271" s="13" t="s">
        <v>513</v>
      </c>
      <c r="J271" s="46" t="s">
        <v>523</v>
      </c>
    </row>
    <row r="272" spans="1:11" ht="90" x14ac:dyDescent="0.25">
      <c r="A272" s="31">
        <v>259</v>
      </c>
      <c r="B272" s="12" t="s">
        <v>544</v>
      </c>
      <c r="C272" s="12" t="s">
        <v>543</v>
      </c>
      <c r="D272" s="13" t="s">
        <v>233</v>
      </c>
      <c r="E272" s="11">
        <v>0</v>
      </c>
      <c r="F272" s="11">
        <v>160</v>
      </c>
      <c r="G272" s="13" t="s">
        <v>505</v>
      </c>
      <c r="H272" s="18">
        <v>5071.1000000000004</v>
      </c>
      <c r="I272" s="13" t="s">
        <v>540</v>
      </c>
      <c r="J272" s="46" t="s">
        <v>541</v>
      </c>
    </row>
    <row r="273" spans="1:10" ht="101.25" x14ac:dyDescent="0.25">
      <c r="A273" s="31">
        <v>260</v>
      </c>
      <c r="B273" s="16" t="s">
        <v>545</v>
      </c>
      <c r="C273" s="12" t="s">
        <v>543</v>
      </c>
      <c r="D273" s="13" t="s">
        <v>233</v>
      </c>
      <c r="E273" s="11">
        <v>2</v>
      </c>
      <c r="F273" s="11">
        <v>300</v>
      </c>
      <c r="G273" s="13" t="s">
        <v>505</v>
      </c>
      <c r="H273" s="20">
        <v>45897.57</v>
      </c>
      <c r="I273" s="13" t="s">
        <v>509</v>
      </c>
      <c r="J273" s="46" t="s">
        <v>510</v>
      </c>
    </row>
    <row r="274" spans="1:10" ht="101.25" x14ac:dyDescent="0.25">
      <c r="A274" s="31">
        <v>261</v>
      </c>
      <c r="B274" s="46" t="s">
        <v>546</v>
      </c>
      <c r="C274" s="16" t="s">
        <v>547</v>
      </c>
      <c r="D274" s="13" t="s">
        <v>233</v>
      </c>
      <c r="E274" s="11">
        <v>1</v>
      </c>
      <c r="F274" s="11">
        <v>300</v>
      </c>
      <c r="G274" s="13" t="s">
        <v>505</v>
      </c>
      <c r="H274" s="20">
        <v>26998.57</v>
      </c>
      <c r="I274" s="13" t="s">
        <v>509</v>
      </c>
      <c r="J274" s="46" t="s">
        <v>510</v>
      </c>
    </row>
    <row r="275" spans="1:10" ht="112.5" x14ac:dyDescent="0.25">
      <c r="A275" s="31">
        <v>262</v>
      </c>
      <c r="B275" s="46" t="s">
        <v>548</v>
      </c>
      <c r="C275" s="46" t="s">
        <v>549</v>
      </c>
      <c r="D275" s="13" t="s">
        <v>233</v>
      </c>
      <c r="E275" s="11">
        <v>1</v>
      </c>
      <c r="F275" s="11">
        <v>500</v>
      </c>
      <c r="G275" s="13" t="s">
        <v>505</v>
      </c>
      <c r="H275" s="15">
        <v>21188.68</v>
      </c>
      <c r="I275" s="13" t="s">
        <v>530</v>
      </c>
      <c r="J275" s="46" t="s">
        <v>531</v>
      </c>
    </row>
    <row r="276" spans="1:10" ht="112.5" x14ac:dyDescent="0.25">
      <c r="A276" s="31">
        <v>263</v>
      </c>
      <c r="B276" s="12" t="s">
        <v>550</v>
      </c>
      <c r="C276" s="46" t="s">
        <v>551</v>
      </c>
      <c r="D276" s="13" t="s">
        <v>233</v>
      </c>
      <c r="E276" s="11">
        <v>1</v>
      </c>
      <c r="F276" s="11">
        <v>500</v>
      </c>
      <c r="G276" s="13" t="s">
        <v>505</v>
      </c>
      <c r="H276" s="15">
        <v>21188.68</v>
      </c>
      <c r="I276" s="13" t="s">
        <v>530</v>
      </c>
      <c r="J276" s="46" t="s">
        <v>531</v>
      </c>
    </row>
    <row r="277" spans="1:10" ht="90" x14ac:dyDescent="0.25">
      <c r="A277" s="31">
        <v>264</v>
      </c>
      <c r="B277" s="16" t="s">
        <v>552</v>
      </c>
      <c r="C277" s="12" t="s">
        <v>553</v>
      </c>
      <c r="D277" s="13" t="s">
        <v>233</v>
      </c>
      <c r="E277" s="11">
        <v>2</v>
      </c>
      <c r="F277" s="11">
        <v>150</v>
      </c>
      <c r="G277" s="13" t="s">
        <v>505</v>
      </c>
      <c r="H277" s="15">
        <v>25355.49</v>
      </c>
      <c r="I277" s="13" t="s">
        <v>540</v>
      </c>
      <c r="J277" s="46" t="s">
        <v>541</v>
      </c>
    </row>
    <row r="278" spans="1:10" ht="90" x14ac:dyDescent="0.25">
      <c r="A278" s="32">
        <v>265</v>
      </c>
      <c r="B278" s="16" t="s">
        <v>829</v>
      </c>
      <c r="C278" s="16" t="s">
        <v>830</v>
      </c>
      <c r="D278" s="25" t="s">
        <v>233</v>
      </c>
      <c r="E278" s="24">
        <v>3</v>
      </c>
      <c r="F278" s="24">
        <v>150</v>
      </c>
      <c r="G278" s="25" t="s">
        <v>505</v>
      </c>
      <c r="H278" s="38">
        <v>42259.15</v>
      </c>
      <c r="I278" s="25" t="s">
        <v>540</v>
      </c>
      <c r="J278" s="46" t="s">
        <v>541</v>
      </c>
    </row>
    <row r="279" spans="1:10" ht="45" x14ac:dyDescent="0.25">
      <c r="A279" s="31">
        <v>266</v>
      </c>
      <c r="B279" s="16" t="s">
        <v>554</v>
      </c>
      <c r="C279" s="46"/>
      <c r="D279" s="13" t="s">
        <v>78</v>
      </c>
      <c r="E279" s="11">
        <v>1</v>
      </c>
      <c r="F279" s="46"/>
      <c r="G279" s="13" t="s">
        <v>111</v>
      </c>
      <c r="H279" s="15">
        <v>20059.36</v>
      </c>
      <c r="I279" s="13" t="s">
        <v>555</v>
      </c>
      <c r="J279" s="46" t="s">
        <v>556</v>
      </c>
    </row>
    <row r="280" spans="1:10" ht="112.5" x14ac:dyDescent="0.25">
      <c r="A280" s="31">
        <v>267</v>
      </c>
      <c r="B280" s="12" t="s">
        <v>557</v>
      </c>
      <c r="C280" s="46"/>
      <c r="D280" s="13" t="s">
        <v>72</v>
      </c>
      <c r="E280" s="17">
        <v>2400</v>
      </c>
      <c r="F280" s="46"/>
      <c r="G280" s="13" t="s">
        <v>111</v>
      </c>
      <c r="H280" s="15">
        <v>2041.82</v>
      </c>
      <c r="I280" s="13" t="s">
        <v>134</v>
      </c>
      <c r="J280" s="46" t="s">
        <v>373</v>
      </c>
    </row>
    <row r="281" spans="1:10" x14ac:dyDescent="0.25">
      <c r="A281" s="249" t="s">
        <v>558</v>
      </c>
      <c r="B281" s="250"/>
      <c r="C281" s="250"/>
      <c r="D281" s="250"/>
      <c r="E281" s="250"/>
      <c r="F281" s="250"/>
      <c r="G281" s="250"/>
      <c r="H281" s="250"/>
      <c r="I281" s="250"/>
      <c r="J281" s="251"/>
    </row>
    <row r="282" spans="1:10" ht="90" x14ac:dyDescent="0.25">
      <c r="A282" s="31">
        <v>268</v>
      </c>
      <c r="B282" s="12" t="s">
        <v>559</v>
      </c>
      <c r="C282" s="12" t="s">
        <v>527</v>
      </c>
      <c r="D282" s="13" t="s">
        <v>560</v>
      </c>
      <c r="E282" s="17">
        <v>87076</v>
      </c>
      <c r="F282" s="46"/>
      <c r="G282" s="13" t="s">
        <v>561</v>
      </c>
      <c r="H282" s="15">
        <v>1380682.48</v>
      </c>
      <c r="I282" s="13" t="s">
        <v>540</v>
      </c>
      <c r="J282" s="46" t="s">
        <v>541</v>
      </c>
    </row>
    <row r="283" spans="1:10" ht="90" x14ac:dyDescent="0.25">
      <c r="A283" s="32">
        <v>269</v>
      </c>
      <c r="B283" s="16" t="s">
        <v>562</v>
      </c>
      <c r="C283" s="12" t="s">
        <v>527</v>
      </c>
      <c r="D283" s="25" t="s">
        <v>560</v>
      </c>
      <c r="E283" s="26">
        <v>142641</v>
      </c>
      <c r="F283" s="45"/>
      <c r="G283" s="25" t="s">
        <v>561</v>
      </c>
      <c r="H283" s="38">
        <v>2020745.08</v>
      </c>
      <c r="I283" s="25" t="s">
        <v>540</v>
      </c>
      <c r="J283" s="46" t="s">
        <v>541</v>
      </c>
    </row>
    <row r="284" spans="1:10" ht="90" x14ac:dyDescent="0.25">
      <c r="A284" s="31">
        <v>270</v>
      </c>
      <c r="B284" s="12" t="s">
        <v>563</v>
      </c>
      <c r="C284" s="12" t="s">
        <v>527</v>
      </c>
      <c r="D284" s="13" t="s">
        <v>560</v>
      </c>
      <c r="E284" s="14">
        <v>161635</v>
      </c>
      <c r="F284" s="46"/>
      <c r="G284" s="13" t="s">
        <v>561</v>
      </c>
      <c r="H284" s="15">
        <v>4922505.21</v>
      </c>
      <c r="I284" s="13" t="s">
        <v>513</v>
      </c>
      <c r="J284" s="46" t="s">
        <v>514</v>
      </c>
    </row>
    <row r="285" spans="1:10" ht="101.25" x14ac:dyDescent="0.25">
      <c r="A285" s="31">
        <v>271</v>
      </c>
      <c r="B285" s="12" t="s">
        <v>564</v>
      </c>
      <c r="C285" s="12" t="s">
        <v>527</v>
      </c>
      <c r="D285" s="13" t="s">
        <v>560</v>
      </c>
      <c r="E285" s="14">
        <v>127460</v>
      </c>
      <c r="F285" s="46"/>
      <c r="G285" s="13" t="s">
        <v>561</v>
      </c>
      <c r="H285" s="15">
        <v>3227972.91</v>
      </c>
      <c r="I285" s="13" t="s">
        <v>509</v>
      </c>
      <c r="J285" s="46" t="s">
        <v>510</v>
      </c>
    </row>
    <row r="286" spans="1:10" ht="112.5" x14ac:dyDescent="0.25">
      <c r="A286" s="31">
        <v>272</v>
      </c>
      <c r="B286" s="12" t="s">
        <v>565</v>
      </c>
      <c r="C286" s="12" t="s">
        <v>527</v>
      </c>
      <c r="D286" s="13" t="s">
        <v>560</v>
      </c>
      <c r="E286" s="14">
        <v>132609</v>
      </c>
      <c r="F286" s="46"/>
      <c r="G286" s="13" t="s">
        <v>561</v>
      </c>
      <c r="H286" s="15">
        <v>5271344.8</v>
      </c>
      <c r="I286" s="13" t="s">
        <v>530</v>
      </c>
      <c r="J286" s="16" t="s">
        <v>828</v>
      </c>
    </row>
    <row r="287" spans="1:10" ht="112.5" x14ac:dyDescent="0.25">
      <c r="A287" s="31">
        <v>273</v>
      </c>
      <c r="B287" s="12" t="s">
        <v>566</v>
      </c>
      <c r="C287" s="12" t="s">
        <v>527</v>
      </c>
      <c r="D287" s="13" t="s">
        <v>560</v>
      </c>
      <c r="E287" s="21">
        <v>77332</v>
      </c>
      <c r="F287" s="46"/>
      <c r="G287" s="13" t="s">
        <v>561</v>
      </c>
      <c r="H287" s="15">
        <v>6490184.5499999998</v>
      </c>
      <c r="I287" s="13" t="s">
        <v>506</v>
      </c>
      <c r="J287" s="46" t="s">
        <v>567</v>
      </c>
    </row>
    <row r="288" spans="1:10" ht="56.25" x14ac:dyDescent="0.25">
      <c r="A288" s="31">
        <v>274</v>
      </c>
      <c r="B288" s="12" t="s">
        <v>568</v>
      </c>
      <c r="C288" s="16" t="s">
        <v>527</v>
      </c>
      <c r="D288" s="13" t="s">
        <v>560</v>
      </c>
      <c r="E288" s="21">
        <v>27185</v>
      </c>
      <c r="F288" s="46"/>
      <c r="G288" s="13" t="s">
        <v>561</v>
      </c>
      <c r="H288" s="11">
        <v>0</v>
      </c>
      <c r="I288" s="46"/>
      <c r="J288" s="46" t="s">
        <v>569</v>
      </c>
    </row>
    <row r="289" spans="1:11" x14ac:dyDescent="0.25">
      <c r="A289" s="249" t="s">
        <v>570</v>
      </c>
      <c r="B289" s="250"/>
      <c r="C289" s="250"/>
      <c r="D289" s="250"/>
      <c r="E289" s="250"/>
      <c r="F289" s="250"/>
      <c r="G289" s="250"/>
      <c r="H289" s="250"/>
      <c r="I289" s="250"/>
      <c r="J289" s="251"/>
    </row>
    <row r="290" spans="1:11" ht="56.25" x14ac:dyDescent="0.25">
      <c r="A290" s="91"/>
      <c r="B290" s="60" t="s">
        <v>280</v>
      </c>
      <c r="C290" s="60" t="s">
        <v>862</v>
      </c>
      <c r="D290" s="92" t="s">
        <v>282</v>
      </c>
      <c r="E290" s="93">
        <v>1</v>
      </c>
      <c r="F290" s="94" t="s">
        <v>283</v>
      </c>
      <c r="G290" s="53" t="s">
        <v>284</v>
      </c>
      <c r="H290" s="50">
        <f>25964.4887298/19</f>
        <v>1366.5520384105264</v>
      </c>
      <c r="I290" s="96" t="s">
        <v>281</v>
      </c>
      <c r="J290" s="95" t="s">
        <v>286</v>
      </c>
      <c r="K290" s="2" t="s">
        <v>285</v>
      </c>
    </row>
    <row r="291" spans="1:11" ht="56.25" x14ac:dyDescent="0.25">
      <c r="A291" s="91"/>
      <c r="B291" s="60" t="s">
        <v>287</v>
      </c>
      <c r="C291" s="60" t="s">
        <v>862</v>
      </c>
      <c r="D291" s="92" t="s">
        <v>282</v>
      </c>
      <c r="E291" s="93">
        <v>1</v>
      </c>
      <c r="F291" s="94" t="s">
        <v>288</v>
      </c>
      <c r="G291" s="53" t="s">
        <v>284</v>
      </c>
      <c r="H291" s="50">
        <f t="shared" ref="H291:H308" si="0">25964.4887298/19</f>
        <v>1366.5520384105264</v>
      </c>
      <c r="I291" s="96" t="s">
        <v>281</v>
      </c>
      <c r="J291" s="95" t="s">
        <v>286</v>
      </c>
      <c r="K291" s="2" t="s">
        <v>285</v>
      </c>
    </row>
    <row r="292" spans="1:11" ht="56.25" x14ac:dyDescent="0.25">
      <c r="A292" s="91"/>
      <c r="B292" s="60" t="s">
        <v>289</v>
      </c>
      <c r="C292" s="60" t="s">
        <v>862</v>
      </c>
      <c r="D292" s="92" t="s">
        <v>282</v>
      </c>
      <c r="E292" s="93">
        <v>1</v>
      </c>
      <c r="F292" s="94" t="s">
        <v>290</v>
      </c>
      <c r="G292" s="53" t="s">
        <v>284</v>
      </c>
      <c r="H292" s="50">
        <f t="shared" si="0"/>
        <v>1366.5520384105264</v>
      </c>
      <c r="I292" s="96" t="s">
        <v>281</v>
      </c>
      <c r="J292" s="95" t="s">
        <v>286</v>
      </c>
      <c r="K292" s="2" t="s">
        <v>285</v>
      </c>
    </row>
    <row r="293" spans="1:11" ht="56.25" x14ac:dyDescent="0.25">
      <c r="A293" s="91"/>
      <c r="B293" s="60" t="s">
        <v>291</v>
      </c>
      <c r="C293" s="60" t="s">
        <v>862</v>
      </c>
      <c r="D293" s="92" t="s">
        <v>282</v>
      </c>
      <c r="E293" s="93">
        <v>1</v>
      </c>
      <c r="F293" s="94" t="s">
        <v>292</v>
      </c>
      <c r="G293" s="53" t="s">
        <v>284</v>
      </c>
      <c r="H293" s="50">
        <f t="shared" si="0"/>
        <v>1366.5520384105264</v>
      </c>
      <c r="I293" s="96" t="s">
        <v>281</v>
      </c>
      <c r="J293" s="95" t="s">
        <v>286</v>
      </c>
      <c r="K293" s="2" t="s">
        <v>285</v>
      </c>
    </row>
    <row r="294" spans="1:11" ht="56.25" x14ac:dyDescent="0.25">
      <c r="A294" s="91"/>
      <c r="B294" s="60" t="s">
        <v>293</v>
      </c>
      <c r="C294" s="60" t="s">
        <v>862</v>
      </c>
      <c r="D294" s="92" t="s">
        <v>282</v>
      </c>
      <c r="E294" s="93">
        <v>1</v>
      </c>
      <c r="F294" s="94" t="s">
        <v>288</v>
      </c>
      <c r="G294" s="53" t="s">
        <v>284</v>
      </c>
      <c r="H294" s="50">
        <f t="shared" si="0"/>
        <v>1366.5520384105264</v>
      </c>
      <c r="I294" s="96" t="s">
        <v>281</v>
      </c>
      <c r="J294" s="95" t="s">
        <v>286</v>
      </c>
      <c r="K294" s="2" t="s">
        <v>285</v>
      </c>
    </row>
    <row r="295" spans="1:11" ht="56.25" x14ac:dyDescent="0.25">
      <c r="A295" s="91"/>
      <c r="B295" s="60" t="s">
        <v>294</v>
      </c>
      <c r="C295" s="60" t="s">
        <v>862</v>
      </c>
      <c r="D295" s="92" t="s">
        <v>282</v>
      </c>
      <c r="E295" s="93">
        <v>1</v>
      </c>
      <c r="F295" s="94" t="s">
        <v>295</v>
      </c>
      <c r="G295" s="53" t="s">
        <v>284</v>
      </c>
      <c r="H295" s="50">
        <f t="shared" si="0"/>
        <v>1366.5520384105264</v>
      </c>
      <c r="I295" s="96" t="s">
        <v>281</v>
      </c>
      <c r="J295" s="95" t="s">
        <v>286</v>
      </c>
      <c r="K295" s="2" t="s">
        <v>285</v>
      </c>
    </row>
    <row r="296" spans="1:11" ht="56.25" x14ac:dyDescent="0.25">
      <c r="A296" s="91"/>
      <c r="B296" s="60" t="s">
        <v>296</v>
      </c>
      <c r="C296" s="60" t="s">
        <v>862</v>
      </c>
      <c r="D296" s="92" t="s">
        <v>282</v>
      </c>
      <c r="E296" s="93">
        <v>1</v>
      </c>
      <c r="F296" s="94" t="s">
        <v>297</v>
      </c>
      <c r="G296" s="53" t="s">
        <v>284</v>
      </c>
      <c r="H296" s="50">
        <f t="shared" si="0"/>
        <v>1366.5520384105264</v>
      </c>
      <c r="I296" s="96" t="s">
        <v>281</v>
      </c>
      <c r="J296" s="95" t="s">
        <v>286</v>
      </c>
      <c r="K296" s="2" t="s">
        <v>285</v>
      </c>
    </row>
    <row r="297" spans="1:11" ht="56.25" x14ac:dyDescent="0.25">
      <c r="A297" s="91"/>
      <c r="B297" s="60" t="s">
        <v>298</v>
      </c>
      <c r="C297" s="60" t="s">
        <v>862</v>
      </c>
      <c r="D297" s="92" t="s">
        <v>282</v>
      </c>
      <c r="E297" s="93">
        <v>1</v>
      </c>
      <c r="F297" s="94" t="s">
        <v>299</v>
      </c>
      <c r="G297" s="53" t="s">
        <v>284</v>
      </c>
      <c r="H297" s="50">
        <f t="shared" si="0"/>
        <v>1366.5520384105264</v>
      </c>
      <c r="I297" s="96" t="s">
        <v>281</v>
      </c>
      <c r="J297" s="95" t="s">
        <v>286</v>
      </c>
      <c r="K297" s="2" t="s">
        <v>285</v>
      </c>
    </row>
    <row r="298" spans="1:11" ht="56.25" x14ac:dyDescent="0.25">
      <c r="A298" s="91"/>
      <c r="B298" s="60" t="s">
        <v>300</v>
      </c>
      <c r="C298" s="60" t="s">
        <v>862</v>
      </c>
      <c r="D298" s="92" t="s">
        <v>282</v>
      </c>
      <c r="E298" s="93">
        <v>1</v>
      </c>
      <c r="F298" s="94" t="s">
        <v>301</v>
      </c>
      <c r="G298" s="53" t="s">
        <v>284</v>
      </c>
      <c r="H298" s="50">
        <f t="shared" si="0"/>
        <v>1366.5520384105264</v>
      </c>
      <c r="I298" s="96" t="s">
        <v>281</v>
      </c>
      <c r="J298" s="95" t="s">
        <v>286</v>
      </c>
      <c r="K298" s="2" t="s">
        <v>285</v>
      </c>
    </row>
    <row r="299" spans="1:11" ht="56.25" x14ac:dyDescent="0.25">
      <c r="A299" s="91"/>
      <c r="B299" s="60" t="s">
        <v>302</v>
      </c>
      <c r="C299" s="60" t="s">
        <v>862</v>
      </c>
      <c r="D299" s="92" t="s">
        <v>282</v>
      </c>
      <c r="E299" s="93">
        <v>1</v>
      </c>
      <c r="F299" s="94" t="s">
        <v>303</v>
      </c>
      <c r="G299" s="53" t="s">
        <v>284</v>
      </c>
      <c r="H299" s="50">
        <f t="shared" si="0"/>
        <v>1366.5520384105264</v>
      </c>
      <c r="I299" s="96" t="s">
        <v>281</v>
      </c>
      <c r="J299" s="95" t="s">
        <v>286</v>
      </c>
      <c r="K299" s="2" t="s">
        <v>285</v>
      </c>
    </row>
    <row r="300" spans="1:11" ht="56.25" x14ac:dyDescent="0.25">
      <c r="A300" s="91"/>
      <c r="B300" s="60" t="s">
        <v>304</v>
      </c>
      <c r="C300" s="60" t="s">
        <v>862</v>
      </c>
      <c r="D300" s="92" t="s">
        <v>282</v>
      </c>
      <c r="E300" s="93">
        <v>1</v>
      </c>
      <c r="F300" s="94" t="s">
        <v>295</v>
      </c>
      <c r="G300" s="53" t="s">
        <v>284</v>
      </c>
      <c r="H300" s="50">
        <f t="shared" si="0"/>
        <v>1366.5520384105264</v>
      </c>
      <c r="I300" s="96" t="s">
        <v>281</v>
      </c>
      <c r="J300" s="95" t="s">
        <v>286</v>
      </c>
      <c r="K300" s="2" t="s">
        <v>285</v>
      </c>
    </row>
    <row r="301" spans="1:11" ht="56.25" x14ac:dyDescent="0.25">
      <c r="A301" s="91"/>
      <c r="B301" s="60" t="s">
        <v>305</v>
      </c>
      <c r="C301" s="60" t="s">
        <v>862</v>
      </c>
      <c r="D301" s="92" t="s">
        <v>282</v>
      </c>
      <c r="E301" s="93">
        <v>1</v>
      </c>
      <c r="F301" s="94" t="s">
        <v>303</v>
      </c>
      <c r="G301" s="53" t="s">
        <v>284</v>
      </c>
      <c r="H301" s="50">
        <f t="shared" si="0"/>
        <v>1366.5520384105264</v>
      </c>
      <c r="I301" s="96" t="s">
        <v>281</v>
      </c>
      <c r="J301" s="95" t="s">
        <v>286</v>
      </c>
      <c r="K301" s="2" t="s">
        <v>285</v>
      </c>
    </row>
    <row r="302" spans="1:11" ht="56.25" x14ac:dyDescent="0.25">
      <c r="A302" s="91"/>
      <c r="B302" s="60" t="s">
        <v>306</v>
      </c>
      <c r="C302" s="60" t="s">
        <v>862</v>
      </c>
      <c r="D302" s="92" t="s">
        <v>282</v>
      </c>
      <c r="E302" s="93">
        <v>1</v>
      </c>
      <c r="F302" s="94" t="s">
        <v>307</v>
      </c>
      <c r="G302" s="53" t="s">
        <v>284</v>
      </c>
      <c r="H302" s="50">
        <f t="shared" si="0"/>
        <v>1366.5520384105264</v>
      </c>
      <c r="I302" s="96" t="s">
        <v>281</v>
      </c>
      <c r="J302" s="95" t="s">
        <v>286</v>
      </c>
      <c r="K302" s="2" t="s">
        <v>285</v>
      </c>
    </row>
    <row r="303" spans="1:11" ht="56.25" x14ac:dyDescent="0.25">
      <c r="A303" s="91"/>
      <c r="B303" s="60" t="s">
        <v>308</v>
      </c>
      <c r="C303" s="60" t="s">
        <v>862</v>
      </c>
      <c r="D303" s="92" t="s">
        <v>282</v>
      </c>
      <c r="E303" s="93">
        <v>1</v>
      </c>
      <c r="F303" s="94" t="s">
        <v>309</v>
      </c>
      <c r="G303" s="53" t="s">
        <v>284</v>
      </c>
      <c r="H303" s="50">
        <f t="shared" si="0"/>
        <v>1366.5520384105264</v>
      </c>
      <c r="I303" s="96" t="s">
        <v>281</v>
      </c>
      <c r="J303" s="95" t="s">
        <v>286</v>
      </c>
      <c r="K303" s="2" t="s">
        <v>285</v>
      </c>
    </row>
    <row r="304" spans="1:11" ht="56.25" x14ac:dyDescent="0.25">
      <c r="A304" s="91"/>
      <c r="B304" s="60" t="s">
        <v>310</v>
      </c>
      <c r="C304" s="60" t="s">
        <v>862</v>
      </c>
      <c r="D304" s="92" t="s">
        <v>282</v>
      </c>
      <c r="E304" s="93">
        <v>1</v>
      </c>
      <c r="F304" s="94" t="s">
        <v>301</v>
      </c>
      <c r="G304" s="53" t="s">
        <v>284</v>
      </c>
      <c r="H304" s="50">
        <f t="shared" si="0"/>
        <v>1366.5520384105264</v>
      </c>
      <c r="I304" s="96" t="s">
        <v>281</v>
      </c>
      <c r="J304" s="95" t="s">
        <v>286</v>
      </c>
      <c r="K304" s="2" t="s">
        <v>285</v>
      </c>
    </row>
    <row r="305" spans="1:11" ht="56.25" x14ac:dyDescent="0.25">
      <c r="A305" s="91"/>
      <c r="B305" s="60" t="s">
        <v>311</v>
      </c>
      <c r="C305" s="60" t="s">
        <v>862</v>
      </c>
      <c r="D305" s="92" t="s">
        <v>282</v>
      </c>
      <c r="E305" s="93">
        <v>1</v>
      </c>
      <c r="F305" s="94" t="s">
        <v>312</v>
      </c>
      <c r="G305" s="53" t="s">
        <v>284</v>
      </c>
      <c r="H305" s="50">
        <f t="shared" si="0"/>
        <v>1366.5520384105264</v>
      </c>
      <c r="I305" s="96" t="s">
        <v>281</v>
      </c>
      <c r="J305" s="95" t="s">
        <v>286</v>
      </c>
      <c r="K305" s="2" t="s">
        <v>285</v>
      </c>
    </row>
    <row r="306" spans="1:11" ht="56.25" x14ac:dyDescent="0.25">
      <c r="A306" s="91"/>
      <c r="B306" s="60" t="s">
        <v>313</v>
      </c>
      <c r="C306" s="60" t="s">
        <v>862</v>
      </c>
      <c r="D306" s="92" t="s">
        <v>282</v>
      </c>
      <c r="E306" s="93">
        <v>1</v>
      </c>
      <c r="F306" s="94" t="s">
        <v>314</v>
      </c>
      <c r="G306" s="53" t="s">
        <v>284</v>
      </c>
      <c r="H306" s="50">
        <f t="shared" si="0"/>
        <v>1366.5520384105264</v>
      </c>
      <c r="I306" s="96" t="s">
        <v>281</v>
      </c>
      <c r="J306" s="95" t="s">
        <v>286</v>
      </c>
      <c r="K306" s="2" t="s">
        <v>285</v>
      </c>
    </row>
    <row r="307" spans="1:11" ht="56.25" x14ac:dyDescent="0.25">
      <c r="A307" s="91"/>
      <c r="B307" s="60" t="s">
        <v>315</v>
      </c>
      <c r="C307" s="60" t="s">
        <v>862</v>
      </c>
      <c r="D307" s="92" t="s">
        <v>282</v>
      </c>
      <c r="E307" s="93">
        <v>1</v>
      </c>
      <c r="F307" s="94" t="s">
        <v>290</v>
      </c>
      <c r="G307" s="53" t="s">
        <v>284</v>
      </c>
      <c r="H307" s="50">
        <f t="shared" si="0"/>
        <v>1366.5520384105264</v>
      </c>
      <c r="I307" s="96" t="s">
        <v>281</v>
      </c>
      <c r="J307" s="95" t="s">
        <v>286</v>
      </c>
      <c r="K307" s="2" t="s">
        <v>285</v>
      </c>
    </row>
    <row r="308" spans="1:11" ht="56.25" x14ac:dyDescent="0.25">
      <c r="A308" s="91"/>
      <c r="B308" s="60" t="s">
        <v>316</v>
      </c>
      <c r="C308" s="60" t="s">
        <v>862</v>
      </c>
      <c r="D308" s="92" t="s">
        <v>282</v>
      </c>
      <c r="E308" s="93">
        <v>1</v>
      </c>
      <c r="F308" s="94" t="s">
        <v>317</v>
      </c>
      <c r="G308" s="53" t="s">
        <v>284</v>
      </c>
      <c r="H308" s="50">
        <f t="shared" si="0"/>
        <v>1366.5520384105264</v>
      </c>
      <c r="I308" s="96" t="s">
        <v>281</v>
      </c>
      <c r="J308" s="95" t="s">
        <v>286</v>
      </c>
      <c r="K308" s="2" t="s">
        <v>285</v>
      </c>
    </row>
    <row r="309" spans="1:11" ht="22.5" x14ac:dyDescent="0.25">
      <c r="A309" s="32">
        <v>275</v>
      </c>
      <c r="B309" s="16" t="s">
        <v>571</v>
      </c>
      <c r="C309" s="46" t="s">
        <v>572</v>
      </c>
      <c r="D309" s="25" t="s">
        <v>282</v>
      </c>
      <c r="E309" s="24">
        <v>15</v>
      </c>
      <c r="F309" s="24">
        <v>100</v>
      </c>
      <c r="G309" s="25" t="s">
        <v>573</v>
      </c>
      <c r="H309" s="38">
        <v>7957.7</v>
      </c>
      <c r="I309" s="45"/>
      <c r="J309" s="45"/>
    </row>
    <row r="310" spans="1:11" ht="22.5" x14ac:dyDescent="0.25">
      <c r="A310" s="32">
        <v>276</v>
      </c>
      <c r="B310" s="16" t="s">
        <v>574</v>
      </c>
      <c r="C310" s="46" t="s">
        <v>572</v>
      </c>
      <c r="D310" s="25" t="s">
        <v>282</v>
      </c>
      <c r="E310" s="24">
        <v>15</v>
      </c>
      <c r="F310" s="24">
        <v>150</v>
      </c>
      <c r="G310" s="25" t="s">
        <v>573</v>
      </c>
      <c r="H310" s="38">
        <v>11783.72</v>
      </c>
      <c r="I310" s="45"/>
      <c r="J310" s="45"/>
    </row>
    <row r="311" spans="1:11" ht="22.5" x14ac:dyDescent="0.25">
      <c r="A311" s="32">
        <v>277</v>
      </c>
      <c r="B311" s="16" t="s">
        <v>575</v>
      </c>
      <c r="C311" s="46" t="s">
        <v>572</v>
      </c>
      <c r="D311" s="25" t="s">
        <v>282</v>
      </c>
      <c r="E311" s="24">
        <v>9</v>
      </c>
      <c r="F311" s="24">
        <v>200</v>
      </c>
      <c r="G311" s="25" t="s">
        <v>573</v>
      </c>
      <c r="H311" s="38">
        <v>10181.64</v>
      </c>
      <c r="I311" s="45"/>
      <c r="J311" s="45"/>
    </row>
    <row r="312" spans="1:11" ht="22.5" x14ac:dyDescent="0.25">
      <c r="A312" s="32">
        <v>278</v>
      </c>
      <c r="B312" s="16" t="s">
        <v>576</v>
      </c>
      <c r="C312" s="46" t="s">
        <v>572</v>
      </c>
      <c r="D312" s="25" t="s">
        <v>282</v>
      </c>
      <c r="E312" s="24">
        <v>13</v>
      </c>
      <c r="F312" s="24">
        <v>500</v>
      </c>
      <c r="G312" s="25" t="s">
        <v>573</v>
      </c>
      <c r="H312" s="38">
        <v>77096.58</v>
      </c>
      <c r="I312" s="45"/>
      <c r="J312" s="45"/>
    </row>
    <row r="313" spans="1:11" ht="90" x14ac:dyDescent="0.25">
      <c r="A313" s="31">
        <v>279</v>
      </c>
      <c r="B313" s="12" t="s">
        <v>577</v>
      </c>
      <c r="C313" s="12" t="s">
        <v>578</v>
      </c>
      <c r="D313" s="13" t="s">
        <v>282</v>
      </c>
      <c r="E313" s="11">
        <v>58</v>
      </c>
      <c r="F313" s="11">
        <v>100</v>
      </c>
      <c r="G313" s="13" t="s">
        <v>96</v>
      </c>
      <c r="H313" s="15">
        <v>285652.11</v>
      </c>
      <c r="I313" s="51" t="s">
        <v>579</v>
      </c>
      <c r="J313" s="46"/>
    </row>
    <row r="314" spans="1:11" ht="90" x14ac:dyDescent="0.2">
      <c r="A314" s="32">
        <v>280</v>
      </c>
      <c r="B314" s="16" t="s">
        <v>577</v>
      </c>
      <c r="C314" s="16" t="s">
        <v>578</v>
      </c>
      <c r="D314" s="25" t="s">
        <v>282</v>
      </c>
      <c r="E314" s="24">
        <v>50</v>
      </c>
      <c r="F314" s="24">
        <v>100</v>
      </c>
      <c r="G314" s="25" t="s">
        <v>580</v>
      </c>
      <c r="H314" s="38">
        <v>285652.11</v>
      </c>
      <c r="I314" s="51" t="s">
        <v>579</v>
      </c>
      <c r="J314" s="47"/>
    </row>
    <row r="315" spans="1:11" x14ac:dyDescent="0.25">
      <c r="A315" s="249" t="s">
        <v>581</v>
      </c>
      <c r="B315" s="250"/>
      <c r="C315" s="250"/>
      <c r="D315" s="250"/>
      <c r="E315" s="250"/>
      <c r="F315" s="250"/>
      <c r="G315" s="250"/>
      <c r="H315" s="250"/>
      <c r="I315" s="250"/>
      <c r="J315" s="251"/>
    </row>
    <row r="316" spans="1:11" ht="56.25" x14ac:dyDescent="0.25">
      <c r="A316" s="91"/>
      <c r="B316" s="60" t="s">
        <v>260</v>
      </c>
      <c r="C316" s="60" t="s">
        <v>250</v>
      </c>
      <c r="D316" s="92" t="s">
        <v>251</v>
      </c>
      <c r="E316" s="93">
        <v>2.4550000000000001</v>
      </c>
      <c r="F316" s="94" t="s">
        <v>261</v>
      </c>
      <c r="G316" s="53" t="s">
        <v>262</v>
      </c>
      <c r="H316" s="50">
        <v>290619.12071020005</v>
      </c>
      <c r="I316" s="53"/>
      <c r="J316" s="95" t="s">
        <v>103</v>
      </c>
      <c r="K316" s="8"/>
    </row>
    <row r="317" spans="1:11" ht="33.75" x14ac:dyDescent="0.25">
      <c r="A317" s="91"/>
      <c r="B317" s="60" t="s">
        <v>263</v>
      </c>
      <c r="C317" s="60" t="s">
        <v>264</v>
      </c>
      <c r="D317" s="92" t="s">
        <v>251</v>
      </c>
      <c r="E317" s="93">
        <v>2E-3</v>
      </c>
      <c r="F317" s="94">
        <v>1000</v>
      </c>
      <c r="G317" s="53" t="s">
        <v>113</v>
      </c>
      <c r="H317" s="50">
        <v>2439.29</v>
      </c>
      <c r="I317" s="53"/>
      <c r="J317" s="95" t="s">
        <v>265</v>
      </c>
      <c r="K317" s="8"/>
    </row>
    <row r="318" spans="1:11" ht="33.75" x14ac:dyDescent="0.25">
      <c r="A318" s="91"/>
      <c r="B318" s="60" t="s">
        <v>266</v>
      </c>
      <c r="C318" s="60" t="s">
        <v>264</v>
      </c>
      <c r="D318" s="92" t="s">
        <v>251</v>
      </c>
      <c r="E318" s="93">
        <v>0.28499999999999998</v>
      </c>
      <c r="F318" s="94">
        <v>600</v>
      </c>
      <c r="G318" s="53" t="s">
        <v>113</v>
      </c>
      <c r="H318" s="50">
        <v>16891.03</v>
      </c>
      <c r="I318" s="53"/>
      <c r="J318" s="95" t="s">
        <v>103</v>
      </c>
      <c r="K318" s="8" t="s">
        <v>267</v>
      </c>
    </row>
    <row r="319" spans="1:11" ht="90" x14ac:dyDescent="0.25">
      <c r="A319" s="31">
        <v>281</v>
      </c>
      <c r="B319" s="12" t="s">
        <v>582</v>
      </c>
      <c r="C319" s="46"/>
      <c r="D319" s="13" t="s">
        <v>583</v>
      </c>
      <c r="E319" s="14">
        <v>6800</v>
      </c>
      <c r="F319" s="11">
        <v>150</v>
      </c>
      <c r="G319" s="13" t="s">
        <v>111</v>
      </c>
      <c r="H319" s="20">
        <v>101993.48</v>
      </c>
      <c r="I319" s="13" t="s">
        <v>540</v>
      </c>
      <c r="J319" s="46" t="s">
        <v>541</v>
      </c>
    </row>
    <row r="320" spans="1:11" ht="78.75" x14ac:dyDescent="0.25">
      <c r="A320" s="31">
        <v>282</v>
      </c>
      <c r="B320" s="12" t="s">
        <v>584</v>
      </c>
      <c r="C320" s="46"/>
      <c r="D320" s="13" t="s">
        <v>583</v>
      </c>
      <c r="E320" s="14">
        <v>6200</v>
      </c>
      <c r="F320" s="11">
        <v>150</v>
      </c>
      <c r="G320" s="13" t="s">
        <v>111</v>
      </c>
      <c r="H320" s="20">
        <v>92994.05</v>
      </c>
      <c r="I320" s="13" t="s">
        <v>540</v>
      </c>
      <c r="J320" s="46" t="s">
        <v>585</v>
      </c>
    </row>
    <row r="321" spans="1:10" ht="78.75" x14ac:dyDescent="0.25">
      <c r="A321" s="31">
        <v>283</v>
      </c>
      <c r="B321" s="16" t="s">
        <v>586</v>
      </c>
      <c r="C321" s="46"/>
      <c r="D321" s="13" t="s">
        <v>583</v>
      </c>
      <c r="E321" s="14">
        <v>1800</v>
      </c>
      <c r="F321" s="11">
        <v>150</v>
      </c>
      <c r="G321" s="13" t="s">
        <v>111</v>
      </c>
      <c r="H321" s="20">
        <v>26998.27</v>
      </c>
      <c r="I321" s="13" t="s">
        <v>540</v>
      </c>
      <c r="J321" s="46" t="s">
        <v>585</v>
      </c>
    </row>
    <row r="322" spans="1:10" ht="90" x14ac:dyDescent="0.25">
      <c r="A322" s="31">
        <v>284</v>
      </c>
      <c r="B322" s="12" t="s">
        <v>587</v>
      </c>
      <c r="C322" s="46"/>
      <c r="D322" s="13" t="s">
        <v>583</v>
      </c>
      <c r="E322" s="22">
        <v>800</v>
      </c>
      <c r="F322" s="11">
        <v>150</v>
      </c>
      <c r="G322" s="13" t="s">
        <v>111</v>
      </c>
      <c r="H322" s="15">
        <v>11999.23</v>
      </c>
      <c r="I322" s="13" t="s">
        <v>540</v>
      </c>
      <c r="J322" s="46" t="s">
        <v>541</v>
      </c>
    </row>
    <row r="323" spans="1:10" ht="90" x14ac:dyDescent="0.25">
      <c r="A323" s="31">
        <v>285</v>
      </c>
      <c r="B323" s="16" t="s">
        <v>588</v>
      </c>
      <c r="C323" s="46"/>
      <c r="D323" s="13" t="s">
        <v>583</v>
      </c>
      <c r="E323" s="17">
        <v>3200</v>
      </c>
      <c r="F323" s="11">
        <v>150</v>
      </c>
      <c r="G323" s="13" t="s">
        <v>111</v>
      </c>
      <c r="H323" s="15">
        <v>47996.93</v>
      </c>
      <c r="I323" s="13" t="s">
        <v>540</v>
      </c>
      <c r="J323" s="46" t="s">
        <v>541</v>
      </c>
    </row>
    <row r="324" spans="1:10" ht="78.75" x14ac:dyDescent="0.25">
      <c r="A324" s="31">
        <v>286</v>
      </c>
      <c r="B324" s="12" t="s">
        <v>589</v>
      </c>
      <c r="C324" s="46"/>
      <c r="D324" s="13" t="s">
        <v>583</v>
      </c>
      <c r="E324" s="17">
        <v>2100</v>
      </c>
      <c r="F324" s="11">
        <v>150</v>
      </c>
      <c r="G324" s="13" t="s">
        <v>111</v>
      </c>
      <c r="H324" s="15">
        <v>31497.99</v>
      </c>
      <c r="I324" s="13" t="s">
        <v>540</v>
      </c>
      <c r="J324" s="16" t="s">
        <v>832</v>
      </c>
    </row>
    <row r="325" spans="1:10" ht="78.75" x14ac:dyDescent="0.25">
      <c r="A325" s="31">
        <v>287</v>
      </c>
      <c r="B325" s="12" t="s">
        <v>590</v>
      </c>
      <c r="C325" s="46"/>
      <c r="D325" s="13" t="s">
        <v>583</v>
      </c>
      <c r="E325" s="22">
        <v>600</v>
      </c>
      <c r="F325" s="11">
        <v>200</v>
      </c>
      <c r="G325" s="13" t="s">
        <v>111</v>
      </c>
      <c r="H325" s="15">
        <v>17285.03</v>
      </c>
      <c r="I325" s="13" t="s">
        <v>513</v>
      </c>
      <c r="J325" s="16" t="s">
        <v>831</v>
      </c>
    </row>
    <row r="326" spans="1:10" ht="90" x14ac:dyDescent="0.25">
      <c r="A326" s="31">
        <v>288</v>
      </c>
      <c r="B326" s="12" t="s">
        <v>591</v>
      </c>
      <c r="C326" s="46"/>
      <c r="D326" s="13" t="s">
        <v>583</v>
      </c>
      <c r="E326" s="21">
        <v>11250</v>
      </c>
      <c r="F326" s="11">
        <v>150</v>
      </c>
      <c r="G326" s="13" t="s">
        <v>111</v>
      </c>
      <c r="H326" s="20">
        <v>168739.21</v>
      </c>
      <c r="I326" s="13" t="s">
        <v>540</v>
      </c>
      <c r="J326" s="46" t="s">
        <v>541</v>
      </c>
    </row>
    <row r="327" spans="1:10" ht="101.25" x14ac:dyDescent="0.25">
      <c r="A327" s="31">
        <v>289</v>
      </c>
      <c r="B327" s="12" t="s">
        <v>592</v>
      </c>
      <c r="C327" s="46"/>
      <c r="D327" s="13" t="s">
        <v>583</v>
      </c>
      <c r="E327" s="21">
        <v>1800</v>
      </c>
      <c r="F327" s="11">
        <v>300</v>
      </c>
      <c r="G327" s="13" t="s">
        <v>100</v>
      </c>
      <c r="H327" s="20">
        <v>40064.71</v>
      </c>
      <c r="I327" s="13" t="s">
        <v>509</v>
      </c>
      <c r="J327" s="46" t="s">
        <v>510</v>
      </c>
    </row>
    <row r="328" spans="1:10" ht="101.25" x14ac:dyDescent="0.25">
      <c r="A328" s="31">
        <v>290</v>
      </c>
      <c r="B328" s="12" t="s">
        <v>593</v>
      </c>
      <c r="C328" s="46"/>
      <c r="D328" s="13" t="s">
        <v>583</v>
      </c>
      <c r="E328" s="21">
        <v>1800</v>
      </c>
      <c r="F328" s="11">
        <v>300</v>
      </c>
      <c r="G328" s="13" t="s">
        <v>111</v>
      </c>
      <c r="H328" s="20">
        <v>43121.72</v>
      </c>
      <c r="I328" s="13" t="s">
        <v>509</v>
      </c>
      <c r="J328" s="16" t="s">
        <v>833</v>
      </c>
    </row>
    <row r="329" spans="1:10" ht="90" x14ac:dyDescent="0.25">
      <c r="A329" s="32">
        <v>291</v>
      </c>
      <c r="B329" s="16" t="s">
        <v>834</v>
      </c>
      <c r="C329" s="45"/>
      <c r="D329" s="25" t="s">
        <v>583</v>
      </c>
      <c r="E329" s="39">
        <v>2400</v>
      </c>
      <c r="F329" s="24">
        <v>200</v>
      </c>
      <c r="G329" s="25" t="s">
        <v>111</v>
      </c>
      <c r="H329" s="37">
        <v>69140.11</v>
      </c>
      <c r="I329" s="25" t="s">
        <v>513</v>
      </c>
      <c r="J329" s="16" t="s">
        <v>835</v>
      </c>
    </row>
    <row r="330" spans="1:10" ht="90" x14ac:dyDescent="0.25">
      <c r="A330" s="31">
        <v>292</v>
      </c>
      <c r="B330" s="12" t="s">
        <v>595</v>
      </c>
      <c r="C330" s="46"/>
      <c r="D330" s="13" t="s">
        <v>583</v>
      </c>
      <c r="E330" s="14">
        <v>2400</v>
      </c>
      <c r="F330" s="11">
        <v>250</v>
      </c>
      <c r="G330" s="13" t="s">
        <v>111</v>
      </c>
      <c r="H330" s="20">
        <v>69140.11</v>
      </c>
      <c r="I330" s="13" t="s">
        <v>540</v>
      </c>
      <c r="J330" s="46" t="s">
        <v>541</v>
      </c>
    </row>
    <row r="331" spans="1:10" ht="90" x14ac:dyDescent="0.25">
      <c r="A331" s="31">
        <v>293</v>
      </c>
      <c r="B331" s="12" t="s">
        <v>596</v>
      </c>
      <c r="C331" s="46"/>
      <c r="D331" s="13" t="s">
        <v>583</v>
      </c>
      <c r="E331" s="14">
        <v>3700</v>
      </c>
      <c r="F331" s="11">
        <v>150</v>
      </c>
      <c r="G331" s="13" t="s">
        <v>111</v>
      </c>
      <c r="H331" s="20">
        <v>55496.45</v>
      </c>
      <c r="I331" s="13" t="s">
        <v>540</v>
      </c>
      <c r="J331" s="46" t="s">
        <v>541</v>
      </c>
    </row>
    <row r="332" spans="1:10" ht="78.75" x14ac:dyDescent="0.25">
      <c r="A332" s="31">
        <v>294</v>
      </c>
      <c r="B332" s="16" t="s">
        <v>597</v>
      </c>
      <c r="C332" s="46"/>
      <c r="D332" s="13" t="s">
        <v>583</v>
      </c>
      <c r="E332" s="14">
        <v>4000</v>
      </c>
      <c r="F332" s="11">
        <v>200</v>
      </c>
      <c r="G332" s="13" t="s">
        <v>111</v>
      </c>
      <c r="H332" s="20">
        <v>115233.52</v>
      </c>
      <c r="I332" s="13" t="s">
        <v>513</v>
      </c>
      <c r="J332" s="46" t="s">
        <v>523</v>
      </c>
    </row>
    <row r="333" spans="1:10" ht="112.5" x14ac:dyDescent="0.25">
      <c r="A333" s="31">
        <v>295</v>
      </c>
      <c r="B333" s="16" t="s">
        <v>836</v>
      </c>
      <c r="C333" s="45"/>
      <c r="D333" s="13" t="s">
        <v>583</v>
      </c>
      <c r="E333" s="14">
        <v>8000</v>
      </c>
      <c r="F333" s="11">
        <v>500</v>
      </c>
      <c r="G333" s="13" t="s">
        <v>111</v>
      </c>
      <c r="H333" s="20">
        <v>300819.93</v>
      </c>
      <c r="I333" s="13" t="s">
        <v>530</v>
      </c>
      <c r="J333" s="16" t="s">
        <v>837</v>
      </c>
    </row>
    <row r="334" spans="1:10" ht="90" x14ac:dyDescent="0.25">
      <c r="A334" s="31">
        <v>296</v>
      </c>
      <c r="B334" s="16" t="s">
        <v>598</v>
      </c>
      <c r="C334" s="46"/>
      <c r="D334" s="13" t="s">
        <v>583</v>
      </c>
      <c r="E334" s="22">
        <v>700</v>
      </c>
      <c r="F334" s="11">
        <v>100</v>
      </c>
      <c r="G334" s="13" t="s">
        <v>100</v>
      </c>
      <c r="H334" s="18">
        <v>9755.01</v>
      </c>
      <c r="I334" s="13" t="s">
        <v>540</v>
      </c>
      <c r="J334" s="46" t="s">
        <v>541</v>
      </c>
    </row>
    <row r="335" spans="1:10" ht="78.75" x14ac:dyDescent="0.25">
      <c r="A335" s="31">
        <v>297</v>
      </c>
      <c r="B335" s="12" t="s">
        <v>599</v>
      </c>
      <c r="C335" s="12" t="s">
        <v>600</v>
      </c>
      <c r="D335" s="13" t="s">
        <v>583</v>
      </c>
      <c r="E335" s="17">
        <v>4575</v>
      </c>
      <c r="F335" s="11">
        <v>225</v>
      </c>
      <c r="G335" s="13" t="s">
        <v>100</v>
      </c>
      <c r="H335" s="40">
        <v>122454.82</v>
      </c>
      <c r="I335" s="13" t="s">
        <v>513</v>
      </c>
      <c r="J335" s="46" t="s">
        <v>523</v>
      </c>
    </row>
    <row r="336" spans="1:10" ht="90" x14ac:dyDescent="0.25">
      <c r="A336" s="31">
        <v>298</v>
      </c>
      <c r="B336" s="12" t="s">
        <v>601</v>
      </c>
      <c r="C336" s="12" t="s">
        <v>600</v>
      </c>
      <c r="D336" s="13" t="s">
        <v>583</v>
      </c>
      <c r="E336" s="17">
        <v>3300</v>
      </c>
      <c r="F336" s="11">
        <v>150</v>
      </c>
      <c r="G336" s="13" t="s">
        <v>100</v>
      </c>
      <c r="H336" s="40">
        <v>45987.88</v>
      </c>
      <c r="I336" s="13" t="s">
        <v>540</v>
      </c>
      <c r="J336" s="46" t="s">
        <v>541</v>
      </c>
    </row>
    <row r="337" spans="1:10" ht="90" x14ac:dyDescent="0.25">
      <c r="A337" s="32">
        <v>299</v>
      </c>
      <c r="B337" s="16" t="s">
        <v>875</v>
      </c>
      <c r="C337" s="16" t="s">
        <v>876</v>
      </c>
      <c r="D337" s="25" t="s">
        <v>583</v>
      </c>
      <c r="E337" s="26">
        <v>2500</v>
      </c>
      <c r="F337" s="24">
        <v>150</v>
      </c>
      <c r="G337" s="25" t="s">
        <v>111</v>
      </c>
      <c r="H337" s="41">
        <v>37497.599999999999</v>
      </c>
      <c r="I337" s="25" t="s">
        <v>540</v>
      </c>
      <c r="J337" s="46" t="s">
        <v>541</v>
      </c>
    </row>
    <row r="338" spans="1:10" ht="90" x14ac:dyDescent="0.25">
      <c r="A338" s="31">
        <v>300</v>
      </c>
      <c r="B338" s="12" t="s">
        <v>602</v>
      </c>
      <c r="C338" s="12" t="s">
        <v>603</v>
      </c>
      <c r="D338" s="13" t="s">
        <v>583</v>
      </c>
      <c r="E338" s="17">
        <v>4570</v>
      </c>
      <c r="F338" s="11">
        <v>150</v>
      </c>
      <c r="G338" s="13" t="s">
        <v>111</v>
      </c>
      <c r="H338" s="20">
        <v>68545.62</v>
      </c>
      <c r="I338" s="13" t="s">
        <v>540</v>
      </c>
      <c r="J338" s="46" t="s">
        <v>541</v>
      </c>
    </row>
    <row r="339" spans="1:10" ht="90" x14ac:dyDescent="0.25">
      <c r="A339" s="31">
        <v>301</v>
      </c>
      <c r="B339" s="12" t="s">
        <v>604</v>
      </c>
      <c r="C339" s="12" t="s">
        <v>603</v>
      </c>
      <c r="D339" s="13" t="s">
        <v>583</v>
      </c>
      <c r="E339" s="17">
        <v>1300</v>
      </c>
      <c r="F339" s="11">
        <v>100</v>
      </c>
      <c r="G339" s="13" t="s">
        <v>111</v>
      </c>
      <c r="H339" s="20">
        <v>19498.75</v>
      </c>
      <c r="I339" s="13" t="s">
        <v>540</v>
      </c>
      <c r="J339" s="46" t="s">
        <v>541</v>
      </c>
    </row>
    <row r="340" spans="1:10" ht="90" x14ac:dyDescent="0.25">
      <c r="A340" s="31">
        <v>302</v>
      </c>
      <c r="B340" s="12" t="s">
        <v>605</v>
      </c>
      <c r="C340" s="12" t="s">
        <v>600</v>
      </c>
      <c r="D340" s="13" t="s">
        <v>583</v>
      </c>
      <c r="E340" s="22">
        <v>600</v>
      </c>
      <c r="F340" s="11">
        <v>100</v>
      </c>
      <c r="G340" s="13" t="s">
        <v>111</v>
      </c>
      <c r="H340" s="18">
        <v>8999.42</v>
      </c>
      <c r="I340" s="13" t="s">
        <v>540</v>
      </c>
      <c r="J340" s="46" t="s">
        <v>541</v>
      </c>
    </row>
    <row r="341" spans="1:10" ht="112.5" x14ac:dyDescent="0.25">
      <c r="A341" s="32">
        <v>303</v>
      </c>
      <c r="B341" s="16" t="s">
        <v>838</v>
      </c>
      <c r="C341" s="16" t="s">
        <v>839</v>
      </c>
      <c r="D341" s="25" t="s">
        <v>583</v>
      </c>
      <c r="E341" s="26">
        <v>2200</v>
      </c>
      <c r="F341" s="24">
        <v>400</v>
      </c>
      <c r="G341" s="25" t="s">
        <v>100</v>
      </c>
      <c r="H341" s="37">
        <v>48967.98</v>
      </c>
      <c r="I341" s="25" t="s">
        <v>530</v>
      </c>
      <c r="J341" s="16" t="s">
        <v>828</v>
      </c>
    </row>
    <row r="342" spans="1:10" ht="112.5" x14ac:dyDescent="0.25">
      <c r="A342" s="42">
        <v>304</v>
      </c>
      <c r="B342" s="46" t="s">
        <v>606</v>
      </c>
      <c r="C342" s="12" t="s">
        <v>607</v>
      </c>
      <c r="D342" s="13" t="s">
        <v>583</v>
      </c>
      <c r="E342" s="22">
        <v>340</v>
      </c>
      <c r="F342" s="11">
        <v>500</v>
      </c>
      <c r="G342" s="13" t="s">
        <v>100</v>
      </c>
      <c r="H342" s="15">
        <v>11878.5</v>
      </c>
      <c r="I342" s="13" t="s">
        <v>530</v>
      </c>
      <c r="J342" s="46" t="s">
        <v>531</v>
      </c>
    </row>
    <row r="343" spans="1:10" ht="101.25" x14ac:dyDescent="0.25">
      <c r="A343" s="42">
        <v>305</v>
      </c>
      <c r="B343" s="46" t="s">
        <v>608</v>
      </c>
      <c r="C343" s="12" t="s">
        <v>607</v>
      </c>
      <c r="D343" s="13" t="s">
        <v>583</v>
      </c>
      <c r="E343" s="17">
        <v>1000</v>
      </c>
      <c r="F343" s="11">
        <v>300</v>
      </c>
      <c r="G343" s="13" t="s">
        <v>100</v>
      </c>
      <c r="H343" s="15">
        <v>22258.17</v>
      </c>
      <c r="I343" s="13" t="s">
        <v>509</v>
      </c>
      <c r="J343" s="46" t="s">
        <v>510</v>
      </c>
    </row>
    <row r="344" spans="1:10" ht="78.75" x14ac:dyDescent="0.25">
      <c r="A344" s="31">
        <v>306</v>
      </c>
      <c r="B344" s="16" t="s">
        <v>840</v>
      </c>
      <c r="C344" s="16" t="s">
        <v>609</v>
      </c>
      <c r="D344" s="13" t="s">
        <v>583</v>
      </c>
      <c r="E344" s="22">
        <v>940</v>
      </c>
      <c r="F344" s="11">
        <v>200</v>
      </c>
      <c r="G344" s="13" t="s">
        <v>100</v>
      </c>
      <c r="H344" s="15">
        <v>25160.12</v>
      </c>
      <c r="I344" s="13" t="s">
        <v>610</v>
      </c>
      <c r="J344" s="16" t="s">
        <v>841</v>
      </c>
    </row>
    <row r="345" spans="1:10" ht="101.25" x14ac:dyDescent="0.25">
      <c r="A345" s="31">
        <v>307</v>
      </c>
      <c r="B345" s="45" t="s">
        <v>611</v>
      </c>
      <c r="C345" s="12" t="s">
        <v>612</v>
      </c>
      <c r="D345" s="13" t="s">
        <v>583</v>
      </c>
      <c r="E345" s="22">
        <v>600</v>
      </c>
      <c r="F345" s="11">
        <v>300</v>
      </c>
      <c r="G345" s="13" t="s">
        <v>100</v>
      </c>
      <c r="H345" s="15">
        <v>13354.9</v>
      </c>
      <c r="I345" s="13" t="s">
        <v>509</v>
      </c>
      <c r="J345" s="46" t="s">
        <v>510</v>
      </c>
    </row>
    <row r="346" spans="1:10" ht="56.25" x14ac:dyDescent="0.25">
      <c r="A346" s="31">
        <v>308</v>
      </c>
      <c r="B346" s="46" t="s">
        <v>613</v>
      </c>
      <c r="C346" s="12" t="s">
        <v>614</v>
      </c>
      <c r="D346" s="13" t="s">
        <v>583</v>
      </c>
      <c r="E346" s="17">
        <v>2000</v>
      </c>
      <c r="F346" s="21">
        <v>1000</v>
      </c>
      <c r="G346" s="13" t="s">
        <v>111</v>
      </c>
      <c r="H346" s="15">
        <v>186361.3</v>
      </c>
      <c r="I346" s="13" t="s">
        <v>533</v>
      </c>
      <c r="J346" s="46" t="s">
        <v>534</v>
      </c>
    </row>
    <row r="347" spans="1:10" ht="67.5" x14ac:dyDescent="0.25">
      <c r="A347" s="31">
        <v>309</v>
      </c>
      <c r="B347" s="16" t="s">
        <v>615</v>
      </c>
      <c r="C347" s="16" t="s">
        <v>132</v>
      </c>
      <c r="D347" s="13" t="s">
        <v>583</v>
      </c>
      <c r="E347" s="17">
        <v>5160</v>
      </c>
      <c r="F347" s="21">
        <v>1000</v>
      </c>
      <c r="G347" s="13" t="s">
        <v>616</v>
      </c>
      <c r="H347" s="15">
        <v>456029</v>
      </c>
      <c r="I347" s="13" t="s">
        <v>533</v>
      </c>
      <c r="J347" s="46" t="s">
        <v>617</v>
      </c>
    </row>
    <row r="348" spans="1:10" ht="78.75" x14ac:dyDescent="0.25">
      <c r="A348" s="31">
        <v>310</v>
      </c>
      <c r="B348" s="16" t="s">
        <v>618</v>
      </c>
      <c r="C348" s="16" t="s">
        <v>619</v>
      </c>
      <c r="D348" s="13" t="s">
        <v>583</v>
      </c>
      <c r="E348" s="22">
        <v>110</v>
      </c>
      <c r="F348" s="11">
        <v>200</v>
      </c>
      <c r="G348" s="13" t="s">
        <v>111</v>
      </c>
      <c r="H348" s="15">
        <v>3209.86</v>
      </c>
      <c r="I348" s="13" t="s">
        <v>610</v>
      </c>
      <c r="J348" s="16" t="s">
        <v>841</v>
      </c>
    </row>
    <row r="349" spans="1:10" ht="112.5" x14ac:dyDescent="0.25">
      <c r="A349" s="31">
        <v>311</v>
      </c>
      <c r="B349" s="12" t="s">
        <v>620</v>
      </c>
      <c r="C349" s="12" t="s">
        <v>621</v>
      </c>
      <c r="D349" s="13" t="s">
        <v>583</v>
      </c>
      <c r="E349" s="22">
        <v>700</v>
      </c>
      <c r="F349" s="11">
        <v>500</v>
      </c>
      <c r="G349" s="13" t="s">
        <v>111</v>
      </c>
      <c r="H349" s="15">
        <v>26661.78</v>
      </c>
      <c r="I349" s="13" t="s">
        <v>530</v>
      </c>
      <c r="J349" s="46" t="s">
        <v>531</v>
      </c>
    </row>
    <row r="350" spans="1:10" ht="101.25" x14ac:dyDescent="0.25">
      <c r="A350" s="31">
        <v>312</v>
      </c>
      <c r="B350" s="46" t="s">
        <v>622</v>
      </c>
      <c r="C350" s="46"/>
      <c r="D350" s="13" t="s">
        <v>583</v>
      </c>
      <c r="E350" s="17">
        <v>1300</v>
      </c>
      <c r="F350" s="11">
        <v>300</v>
      </c>
      <c r="G350" s="13" t="s">
        <v>111</v>
      </c>
      <c r="H350" s="15">
        <v>31143.46</v>
      </c>
      <c r="I350" s="13" t="s">
        <v>509</v>
      </c>
      <c r="J350" s="46" t="s">
        <v>510</v>
      </c>
    </row>
    <row r="351" spans="1:10" ht="112.5" x14ac:dyDescent="0.25">
      <c r="A351" s="31">
        <v>313</v>
      </c>
      <c r="B351" s="16" t="s">
        <v>623</v>
      </c>
      <c r="C351" s="12" t="s">
        <v>624</v>
      </c>
      <c r="D351" s="13" t="s">
        <v>583</v>
      </c>
      <c r="E351" s="17">
        <v>2200</v>
      </c>
      <c r="F351" s="11">
        <v>500</v>
      </c>
      <c r="G351" s="13" t="s">
        <v>111</v>
      </c>
      <c r="H351" s="15">
        <v>82725.48</v>
      </c>
      <c r="I351" s="13" t="s">
        <v>530</v>
      </c>
      <c r="J351" s="46" t="s">
        <v>625</v>
      </c>
    </row>
    <row r="352" spans="1:10" ht="101.25" x14ac:dyDescent="0.25">
      <c r="A352" s="31">
        <v>314</v>
      </c>
      <c r="B352" s="16" t="s">
        <v>842</v>
      </c>
      <c r="C352" s="46" t="s">
        <v>626</v>
      </c>
      <c r="D352" s="13" t="s">
        <v>583</v>
      </c>
      <c r="E352" s="22">
        <v>800</v>
      </c>
      <c r="F352" s="11">
        <v>300</v>
      </c>
      <c r="G352" s="13" t="s">
        <v>111</v>
      </c>
      <c r="H352" s="15">
        <v>19412.79</v>
      </c>
      <c r="I352" s="13" t="s">
        <v>509</v>
      </c>
      <c r="J352" s="46" t="s">
        <v>510</v>
      </c>
    </row>
    <row r="353" spans="1:10" ht="112.5" x14ac:dyDescent="0.25">
      <c r="A353" s="42">
        <v>315</v>
      </c>
      <c r="B353" s="12" t="s">
        <v>627</v>
      </c>
      <c r="C353" s="12" t="s">
        <v>628</v>
      </c>
      <c r="D353" s="13" t="s">
        <v>583</v>
      </c>
      <c r="E353" s="22">
        <v>300</v>
      </c>
      <c r="F353" s="11">
        <v>700</v>
      </c>
      <c r="G353" s="13" t="s">
        <v>111</v>
      </c>
      <c r="H353" s="15">
        <v>23817.01</v>
      </c>
      <c r="I353" s="13" t="s">
        <v>506</v>
      </c>
      <c r="J353" s="46" t="s">
        <v>567</v>
      </c>
    </row>
    <row r="354" spans="1:10" ht="56.25" x14ac:dyDescent="0.25">
      <c r="A354" s="42">
        <v>316</v>
      </c>
      <c r="B354" s="16" t="s">
        <v>629</v>
      </c>
      <c r="C354" s="16" t="s">
        <v>628</v>
      </c>
      <c r="D354" s="13" t="s">
        <v>583</v>
      </c>
      <c r="E354" s="22">
        <v>300</v>
      </c>
      <c r="F354" s="21">
        <v>1000</v>
      </c>
      <c r="G354" s="13" t="s">
        <v>111</v>
      </c>
      <c r="H354" s="15">
        <v>27597.68</v>
      </c>
      <c r="I354" s="13" t="s">
        <v>533</v>
      </c>
      <c r="J354" s="46" t="s">
        <v>630</v>
      </c>
    </row>
    <row r="355" spans="1:10" ht="112.5" x14ac:dyDescent="0.25">
      <c r="A355" s="31">
        <v>317</v>
      </c>
      <c r="B355" s="12" t="s">
        <v>631</v>
      </c>
      <c r="C355" s="12" t="s">
        <v>632</v>
      </c>
      <c r="D355" s="13" t="s">
        <v>583</v>
      </c>
      <c r="E355" s="17">
        <v>2000</v>
      </c>
      <c r="F355" s="11">
        <v>500</v>
      </c>
      <c r="G355" s="13" t="s">
        <v>100</v>
      </c>
      <c r="H355" s="15">
        <v>69873.509999999995</v>
      </c>
      <c r="I355" s="13" t="s">
        <v>530</v>
      </c>
      <c r="J355" s="46" t="s">
        <v>625</v>
      </c>
    </row>
    <row r="356" spans="1:10" ht="112.5" x14ac:dyDescent="0.25">
      <c r="A356" s="31">
        <v>318</v>
      </c>
      <c r="B356" s="16" t="s">
        <v>633</v>
      </c>
      <c r="C356" s="12" t="s">
        <v>634</v>
      </c>
      <c r="D356" s="13" t="s">
        <v>583</v>
      </c>
      <c r="E356" s="17">
        <v>4000</v>
      </c>
      <c r="F356" s="11">
        <v>500</v>
      </c>
      <c r="G356" s="13" t="s">
        <v>111</v>
      </c>
      <c r="H356" s="15">
        <v>152353.01</v>
      </c>
      <c r="I356" s="13" t="s">
        <v>530</v>
      </c>
      <c r="J356" s="46" t="s">
        <v>625</v>
      </c>
    </row>
    <row r="357" spans="1:10" ht="56.25" x14ac:dyDescent="0.25">
      <c r="A357" s="31">
        <v>319</v>
      </c>
      <c r="B357" s="16" t="s">
        <v>635</v>
      </c>
      <c r="C357" s="16" t="s">
        <v>636</v>
      </c>
      <c r="D357" s="13" t="s">
        <v>583</v>
      </c>
      <c r="E357" s="17">
        <v>3000</v>
      </c>
      <c r="F357" s="21">
        <v>1020</v>
      </c>
      <c r="G357" s="13" t="s">
        <v>111</v>
      </c>
      <c r="H357" s="15">
        <v>279541.96000000002</v>
      </c>
      <c r="I357" s="13" t="s">
        <v>533</v>
      </c>
      <c r="J357" s="46" t="s">
        <v>630</v>
      </c>
    </row>
    <row r="358" spans="1:10" ht="112.5" x14ac:dyDescent="0.25">
      <c r="A358" s="31">
        <v>320</v>
      </c>
      <c r="B358" s="12" t="s">
        <v>637</v>
      </c>
      <c r="C358" s="12" t="s">
        <v>638</v>
      </c>
      <c r="D358" s="13" t="s">
        <v>583</v>
      </c>
      <c r="E358" s="17">
        <v>4100</v>
      </c>
      <c r="F358" s="11">
        <v>500</v>
      </c>
      <c r="G358" s="13" t="s">
        <v>111</v>
      </c>
      <c r="H358" s="15">
        <v>154170.21</v>
      </c>
      <c r="I358" s="13" t="s">
        <v>530</v>
      </c>
      <c r="J358" s="46" t="s">
        <v>625</v>
      </c>
    </row>
    <row r="359" spans="1:10" ht="101.25" x14ac:dyDescent="0.25">
      <c r="A359" s="31">
        <v>321</v>
      </c>
      <c r="B359" s="46" t="s">
        <v>639</v>
      </c>
      <c r="C359" s="12" t="s">
        <v>640</v>
      </c>
      <c r="D359" s="13" t="s">
        <v>583</v>
      </c>
      <c r="E359" s="22">
        <v>300</v>
      </c>
      <c r="F359" s="11">
        <v>300</v>
      </c>
      <c r="G359" s="13" t="s">
        <v>111</v>
      </c>
      <c r="H359" s="15">
        <v>7186.95</v>
      </c>
      <c r="I359" s="13" t="s">
        <v>509</v>
      </c>
      <c r="J359" s="46" t="s">
        <v>510</v>
      </c>
    </row>
    <row r="360" spans="1:10" ht="78.75" x14ac:dyDescent="0.25">
      <c r="A360" s="31">
        <v>322</v>
      </c>
      <c r="B360" s="46" t="s">
        <v>641</v>
      </c>
      <c r="C360" s="46" t="s">
        <v>642</v>
      </c>
      <c r="D360" s="13" t="s">
        <v>583</v>
      </c>
      <c r="E360" s="21">
        <v>20400</v>
      </c>
      <c r="F360" s="49" t="s">
        <v>643</v>
      </c>
      <c r="G360" s="13" t="s">
        <v>111</v>
      </c>
      <c r="H360" s="15">
        <v>1900885.31</v>
      </c>
      <c r="I360" s="13" t="s">
        <v>533</v>
      </c>
      <c r="J360" s="46" t="s">
        <v>534</v>
      </c>
    </row>
    <row r="361" spans="1:10" ht="112.5" x14ac:dyDescent="0.25">
      <c r="A361" s="31">
        <v>323</v>
      </c>
      <c r="B361" s="16" t="s">
        <v>644</v>
      </c>
      <c r="C361" s="12" t="s">
        <v>645</v>
      </c>
      <c r="D361" s="13" t="s">
        <v>583</v>
      </c>
      <c r="E361" s="21">
        <v>5000</v>
      </c>
      <c r="F361" s="11">
        <v>500</v>
      </c>
      <c r="G361" s="13" t="s">
        <v>111</v>
      </c>
      <c r="H361" s="15">
        <v>188012.45</v>
      </c>
      <c r="I361" s="13" t="s">
        <v>530</v>
      </c>
      <c r="J361" s="46" t="s">
        <v>531</v>
      </c>
    </row>
    <row r="362" spans="1:10" ht="101.25" x14ac:dyDescent="0.25">
      <c r="A362" s="31">
        <v>324</v>
      </c>
      <c r="B362" s="12" t="s">
        <v>646</v>
      </c>
      <c r="C362" s="12" t="s">
        <v>647</v>
      </c>
      <c r="D362" s="13" t="s">
        <v>583</v>
      </c>
      <c r="E362" s="11">
        <v>290</v>
      </c>
      <c r="F362" s="11">
        <v>300</v>
      </c>
      <c r="G362" s="13" t="s">
        <v>111</v>
      </c>
      <c r="H362" s="15">
        <v>6947.39</v>
      </c>
      <c r="I362" s="13" t="s">
        <v>509</v>
      </c>
      <c r="J362" s="46" t="s">
        <v>510</v>
      </c>
    </row>
    <row r="363" spans="1:10" ht="101.25" x14ac:dyDescent="0.25">
      <c r="A363" s="31">
        <v>325</v>
      </c>
      <c r="B363" s="16" t="s">
        <v>843</v>
      </c>
      <c r="C363" s="16" t="s">
        <v>647</v>
      </c>
      <c r="D363" s="13" t="s">
        <v>583</v>
      </c>
      <c r="E363" s="11">
        <v>450</v>
      </c>
      <c r="F363" s="11">
        <v>300</v>
      </c>
      <c r="G363" s="13" t="s">
        <v>111</v>
      </c>
      <c r="H363" s="15">
        <v>10919.69</v>
      </c>
      <c r="I363" s="13" t="s">
        <v>509</v>
      </c>
      <c r="J363" s="46" t="s">
        <v>510</v>
      </c>
    </row>
    <row r="364" spans="1:10" ht="101.25" x14ac:dyDescent="0.25">
      <c r="A364" s="31">
        <v>326</v>
      </c>
      <c r="B364" s="16" t="s">
        <v>648</v>
      </c>
      <c r="C364" s="12" t="s">
        <v>647</v>
      </c>
      <c r="D364" s="13" t="s">
        <v>583</v>
      </c>
      <c r="E364" s="11">
        <v>150</v>
      </c>
      <c r="F364" s="11">
        <v>300</v>
      </c>
      <c r="G364" s="13" t="s">
        <v>111</v>
      </c>
      <c r="H364" s="18">
        <v>3639.9</v>
      </c>
      <c r="I364" s="13" t="s">
        <v>509</v>
      </c>
      <c r="J364" s="46" t="s">
        <v>510</v>
      </c>
    </row>
    <row r="365" spans="1:10" ht="112.5" x14ac:dyDescent="0.25">
      <c r="A365" s="31">
        <v>327</v>
      </c>
      <c r="B365" s="16" t="s">
        <v>649</v>
      </c>
      <c r="C365" s="12" t="s">
        <v>647</v>
      </c>
      <c r="D365" s="13" t="s">
        <v>583</v>
      </c>
      <c r="E365" s="11">
        <v>130</v>
      </c>
      <c r="F365" s="11">
        <v>500</v>
      </c>
      <c r="G365" s="13" t="s">
        <v>111</v>
      </c>
      <c r="H365" s="18">
        <v>4951.47</v>
      </c>
      <c r="I365" s="13" t="s">
        <v>530</v>
      </c>
      <c r="J365" s="46" t="s">
        <v>625</v>
      </c>
    </row>
    <row r="366" spans="1:10" ht="101.25" x14ac:dyDescent="0.25">
      <c r="A366" s="31">
        <v>328</v>
      </c>
      <c r="B366" s="16" t="s">
        <v>650</v>
      </c>
      <c r="C366" s="16" t="s">
        <v>647</v>
      </c>
      <c r="D366" s="13" t="s">
        <v>583</v>
      </c>
      <c r="E366" s="11">
        <v>130</v>
      </c>
      <c r="F366" s="11">
        <v>150</v>
      </c>
      <c r="G366" s="13" t="s">
        <v>111</v>
      </c>
      <c r="H366" s="18">
        <v>1975.06</v>
      </c>
      <c r="I366" s="13" t="s">
        <v>540</v>
      </c>
      <c r="J366" s="16" t="s">
        <v>844</v>
      </c>
    </row>
    <row r="367" spans="1:10" ht="112.5" x14ac:dyDescent="0.25">
      <c r="A367" s="31">
        <v>329</v>
      </c>
      <c r="B367" s="12" t="s">
        <v>651</v>
      </c>
      <c r="C367" s="12" t="s">
        <v>647</v>
      </c>
      <c r="D367" s="13" t="s">
        <v>583</v>
      </c>
      <c r="E367" s="11">
        <v>420</v>
      </c>
      <c r="F367" s="11">
        <v>500</v>
      </c>
      <c r="G367" s="13" t="s">
        <v>111</v>
      </c>
      <c r="H367" s="20">
        <v>15997.07</v>
      </c>
      <c r="I367" s="13" t="s">
        <v>530</v>
      </c>
      <c r="J367" s="46" t="s">
        <v>531</v>
      </c>
    </row>
    <row r="368" spans="1:10" ht="112.5" x14ac:dyDescent="0.25">
      <c r="A368" s="31">
        <v>330</v>
      </c>
      <c r="B368" s="12" t="s">
        <v>652</v>
      </c>
      <c r="C368" s="12" t="s">
        <v>647</v>
      </c>
      <c r="D368" s="13" t="s">
        <v>583</v>
      </c>
      <c r="E368" s="11">
        <v>180</v>
      </c>
      <c r="F368" s="11">
        <v>500</v>
      </c>
      <c r="G368" s="13" t="s">
        <v>111</v>
      </c>
      <c r="H368" s="18">
        <v>6855.89</v>
      </c>
      <c r="I368" s="13" t="s">
        <v>530</v>
      </c>
      <c r="J368" s="46" t="s">
        <v>531</v>
      </c>
    </row>
    <row r="369" spans="1:11" ht="101.25" x14ac:dyDescent="0.25">
      <c r="A369" s="31">
        <v>331</v>
      </c>
      <c r="B369" s="12" t="s">
        <v>653</v>
      </c>
      <c r="C369" s="12" t="s">
        <v>647</v>
      </c>
      <c r="D369" s="13" t="s">
        <v>583</v>
      </c>
      <c r="E369" s="11">
        <v>540</v>
      </c>
      <c r="F369" s="11">
        <v>300</v>
      </c>
      <c r="G369" s="13" t="s">
        <v>111</v>
      </c>
      <c r="H369" s="20">
        <v>13103.63</v>
      </c>
      <c r="I369" s="13" t="s">
        <v>509</v>
      </c>
      <c r="J369" s="46" t="s">
        <v>510</v>
      </c>
    </row>
    <row r="370" spans="1:11" ht="90" x14ac:dyDescent="0.25">
      <c r="A370" s="31">
        <v>332</v>
      </c>
      <c r="B370" s="16" t="s">
        <v>845</v>
      </c>
      <c r="C370" s="46" t="s">
        <v>654</v>
      </c>
      <c r="D370" s="13" t="s">
        <v>583</v>
      </c>
      <c r="E370" s="11">
        <v>160</v>
      </c>
      <c r="F370" s="11">
        <v>200</v>
      </c>
      <c r="G370" s="13" t="s">
        <v>100</v>
      </c>
      <c r="H370" s="18">
        <v>4282.57</v>
      </c>
      <c r="I370" s="13" t="s">
        <v>513</v>
      </c>
      <c r="J370" s="16" t="s">
        <v>846</v>
      </c>
    </row>
    <row r="371" spans="1:11" x14ac:dyDescent="0.25">
      <c r="A371" s="257" t="s">
        <v>655</v>
      </c>
      <c r="B371" s="258"/>
      <c r="C371" s="259"/>
      <c r="D371" s="45"/>
      <c r="E371" s="45"/>
      <c r="F371" s="45"/>
      <c r="G371" s="45"/>
      <c r="H371" s="45"/>
      <c r="I371" s="45"/>
      <c r="J371" s="45"/>
    </row>
    <row r="372" spans="1:11" ht="202.5" x14ac:dyDescent="0.25">
      <c r="A372" s="91"/>
      <c r="B372" s="60" t="s">
        <v>277</v>
      </c>
      <c r="C372" s="60" t="s">
        <v>264</v>
      </c>
      <c r="D372" s="92" t="s">
        <v>251</v>
      </c>
      <c r="E372" s="93">
        <v>0.15</v>
      </c>
      <c r="F372" s="94" t="s">
        <v>278</v>
      </c>
      <c r="G372" s="53" t="s">
        <v>279</v>
      </c>
      <c r="H372" s="50">
        <v>11003.67</v>
      </c>
      <c r="I372" s="53"/>
      <c r="J372" s="52" t="s">
        <v>103</v>
      </c>
      <c r="K372" s="8"/>
    </row>
    <row r="373" spans="1:11" ht="112.5" x14ac:dyDescent="0.25">
      <c r="A373" s="31">
        <v>333</v>
      </c>
      <c r="B373" s="16" t="s">
        <v>656</v>
      </c>
      <c r="C373" s="12" t="s">
        <v>657</v>
      </c>
      <c r="D373" s="13" t="s">
        <v>583</v>
      </c>
      <c r="E373" s="17">
        <v>2600</v>
      </c>
      <c r="F373" s="11">
        <v>700</v>
      </c>
      <c r="G373" s="13" t="s">
        <v>111</v>
      </c>
      <c r="H373" s="15">
        <v>209080.6</v>
      </c>
      <c r="I373" s="13" t="s">
        <v>658</v>
      </c>
      <c r="J373" s="46" t="s">
        <v>659</v>
      </c>
    </row>
    <row r="374" spans="1:11" ht="112.5" x14ac:dyDescent="0.25">
      <c r="A374" s="31">
        <v>334</v>
      </c>
      <c r="B374" s="46" t="s">
        <v>660</v>
      </c>
      <c r="C374" s="12" t="s">
        <v>661</v>
      </c>
      <c r="D374" s="13" t="s">
        <v>583</v>
      </c>
      <c r="E374" s="22">
        <v>100</v>
      </c>
      <c r="F374" s="11">
        <v>600</v>
      </c>
      <c r="G374" s="13" t="s">
        <v>111</v>
      </c>
      <c r="H374" s="15">
        <v>3808.83</v>
      </c>
      <c r="I374" s="13" t="s">
        <v>662</v>
      </c>
      <c r="J374" s="46" t="s">
        <v>625</v>
      </c>
    </row>
    <row r="375" spans="1:11" ht="56.25" x14ac:dyDescent="0.25">
      <c r="A375" s="31">
        <v>335</v>
      </c>
      <c r="B375" s="16" t="s">
        <v>663</v>
      </c>
      <c r="C375" s="16" t="s">
        <v>664</v>
      </c>
      <c r="D375" s="13" t="s">
        <v>583</v>
      </c>
      <c r="E375" s="22">
        <v>905</v>
      </c>
      <c r="F375" s="21">
        <v>1000</v>
      </c>
      <c r="G375" s="13" t="s">
        <v>111</v>
      </c>
      <c r="H375" s="15">
        <v>84328.49</v>
      </c>
      <c r="I375" s="13" t="s">
        <v>533</v>
      </c>
      <c r="J375" s="46" t="s">
        <v>630</v>
      </c>
    </row>
    <row r="376" spans="1:11" ht="112.5" x14ac:dyDescent="0.25">
      <c r="A376" s="32">
        <v>336</v>
      </c>
      <c r="B376" s="16" t="s">
        <v>847</v>
      </c>
      <c r="C376" s="46" t="s">
        <v>665</v>
      </c>
      <c r="D376" s="25" t="s">
        <v>583</v>
      </c>
      <c r="E376" s="26">
        <v>5000</v>
      </c>
      <c r="F376" s="24">
        <v>700</v>
      </c>
      <c r="G376" s="25" t="s">
        <v>111</v>
      </c>
      <c r="H376" s="38">
        <v>396950.14</v>
      </c>
      <c r="I376" s="25" t="s">
        <v>658</v>
      </c>
      <c r="J376" s="16" t="s">
        <v>848</v>
      </c>
    </row>
    <row r="377" spans="1:11" ht="101.25" x14ac:dyDescent="0.25">
      <c r="A377" s="31">
        <v>337</v>
      </c>
      <c r="B377" s="12" t="s">
        <v>666</v>
      </c>
      <c r="C377" s="12" t="s">
        <v>667</v>
      </c>
      <c r="D377" s="13" t="s">
        <v>583</v>
      </c>
      <c r="E377" s="17">
        <v>3400</v>
      </c>
      <c r="F377" s="11">
        <v>315</v>
      </c>
      <c r="G377" s="13" t="s">
        <v>100</v>
      </c>
      <c r="H377" s="15">
        <v>75677.789999999994</v>
      </c>
      <c r="I377" s="13" t="s">
        <v>668</v>
      </c>
      <c r="J377" s="46" t="s">
        <v>510</v>
      </c>
    </row>
    <row r="378" spans="1:11" ht="112.5" x14ac:dyDescent="0.25">
      <c r="A378" s="31">
        <v>338</v>
      </c>
      <c r="B378" s="12" t="s">
        <v>669</v>
      </c>
      <c r="C378" s="12" t="s">
        <v>670</v>
      </c>
      <c r="D378" s="13" t="s">
        <v>583</v>
      </c>
      <c r="E378" s="17">
        <v>1500</v>
      </c>
      <c r="F378" s="11">
        <v>500</v>
      </c>
      <c r="G378" s="13" t="s">
        <v>100</v>
      </c>
      <c r="H378" s="15">
        <v>52405.14</v>
      </c>
      <c r="I378" s="13" t="s">
        <v>662</v>
      </c>
      <c r="J378" s="46" t="s">
        <v>625</v>
      </c>
    </row>
    <row r="379" spans="1:11" ht="112.5" x14ac:dyDescent="0.25">
      <c r="A379" s="31">
        <v>339</v>
      </c>
      <c r="B379" s="16" t="s">
        <v>671</v>
      </c>
      <c r="C379" s="16" t="s">
        <v>670</v>
      </c>
      <c r="D379" s="13" t="s">
        <v>583</v>
      </c>
      <c r="E379" s="22">
        <v>740</v>
      </c>
      <c r="F379" s="11">
        <v>500</v>
      </c>
      <c r="G379" s="13" t="s">
        <v>100</v>
      </c>
      <c r="H379" s="15">
        <v>25853.200000000001</v>
      </c>
      <c r="I379" s="13" t="s">
        <v>662</v>
      </c>
      <c r="J379" s="46" t="s">
        <v>531</v>
      </c>
    </row>
    <row r="380" spans="1:11" ht="112.5" x14ac:dyDescent="0.25">
      <c r="A380" s="31">
        <v>340</v>
      </c>
      <c r="B380" s="45" t="s">
        <v>672</v>
      </c>
      <c r="C380" s="12" t="s">
        <v>670</v>
      </c>
      <c r="D380" s="13" t="s">
        <v>583</v>
      </c>
      <c r="E380" s="11">
        <v>396</v>
      </c>
      <c r="F380" s="11">
        <v>500</v>
      </c>
      <c r="G380" s="13" t="s">
        <v>100</v>
      </c>
      <c r="H380" s="20">
        <v>13834.96</v>
      </c>
      <c r="I380" s="13" t="s">
        <v>662</v>
      </c>
      <c r="J380" s="46" t="s">
        <v>531</v>
      </c>
    </row>
    <row r="381" spans="1:11" ht="56.25" x14ac:dyDescent="0.25">
      <c r="A381" s="31">
        <v>341</v>
      </c>
      <c r="B381" s="46" t="s">
        <v>673</v>
      </c>
      <c r="C381" s="12" t="s">
        <v>670</v>
      </c>
      <c r="D381" s="13" t="s">
        <v>583</v>
      </c>
      <c r="E381" s="11">
        <v>256</v>
      </c>
      <c r="F381" s="21">
        <v>1000</v>
      </c>
      <c r="G381" s="13" t="s">
        <v>100</v>
      </c>
      <c r="H381" s="20">
        <v>21880.5</v>
      </c>
      <c r="I381" s="13" t="s">
        <v>533</v>
      </c>
      <c r="J381" s="46" t="s">
        <v>630</v>
      </c>
    </row>
    <row r="382" spans="1:11" ht="56.25" x14ac:dyDescent="0.25">
      <c r="A382" s="31">
        <v>342</v>
      </c>
      <c r="B382" s="12" t="s">
        <v>674</v>
      </c>
      <c r="C382" s="12" t="s">
        <v>670</v>
      </c>
      <c r="D382" s="13" t="s">
        <v>583</v>
      </c>
      <c r="E382" s="11">
        <v>150</v>
      </c>
      <c r="F382" s="21">
        <v>1000</v>
      </c>
      <c r="G382" s="13" t="s">
        <v>100</v>
      </c>
      <c r="H382" s="20">
        <v>12820.61</v>
      </c>
      <c r="I382" s="13" t="s">
        <v>533</v>
      </c>
      <c r="J382" s="46" t="s">
        <v>630</v>
      </c>
    </row>
    <row r="383" spans="1:11" ht="112.5" x14ac:dyDescent="0.25">
      <c r="A383" s="31">
        <v>344</v>
      </c>
      <c r="B383" s="12" t="s">
        <v>675</v>
      </c>
      <c r="C383" s="12" t="s">
        <v>670</v>
      </c>
      <c r="D383" s="13" t="s">
        <v>583</v>
      </c>
      <c r="E383" s="11">
        <v>140</v>
      </c>
      <c r="F383" s="11">
        <v>500</v>
      </c>
      <c r="G383" s="13" t="s">
        <v>100</v>
      </c>
      <c r="H383" s="18">
        <v>4891.1499999999996</v>
      </c>
      <c r="I383" s="13" t="s">
        <v>662</v>
      </c>
      <c r="J383" s="46" t="s">
        <v>531</v>
      </c>
    </row>
    <row r="384" spans="1:11" x14ac:dyDescent="0.25">
      <c r="A384" s="249" t="s">
        <v>676</v>
      </c>
      <c r="B384" s="250"/>
      <c r="C384" s="250"/>
      <c r="D384" s="250"/>
      <c r="E384" s="250"/>
      <c r="F384" s="250"/>
      <c r="G384" s="250"/>
      <c r="H384" s="250"/>
      <c r="I384" s="250"/>
      <c r="J384" s="251"/>
    </row>
    <row r="385" spans="1:10" ht="78.75" x14ac:dyDescent="0.25">
      <c r="A385" s="31">
        <v>345</v>
      </c>
      <c r="B385" s="12" t="s">
        <v>677</v>
      </c>
      <c r="C385" s="12" t="s">
        <v>678</v>
      </c>
      <c r="D385" s="13" t="s">
        <v>583</v>
      </c>
      <c r="E385" s="11">
        <v>110</v>
      </c>
      <c r="F385" s="11">
        <v>100</v>
      </c>
      <c r="G385" s="13" t="s">
        <v>111</v>
      </c>
      <c r="H385" s="29">
        <v>1671.21</v>
      </c>
      <c r="I385" s="13" t="s">
        <v>679</v>
      </c>
      <c r="J385" s="46" t="s">
        <v>585</v>
      </c>
    </row>
    <row r="386" spans="1:10" ht="90" x14ac:dyDescent="0.25">
      <c r="A386" s="31">
        <v>346</v>
      </c>
      <c r="B386" s="12" t="s">
        <v>680</v>
      </c>
      <c r="C386" s="12" t="s">
        <v>678</v>
      </c>
      <c r="D386" s="13" t="s">
        <v>583</v>
      </c>
      <c r="E386" s="11">
        <v>42</v>
      </c>
      <c r="F386" s="11">
        <v>150</v>
      </c>
      <c r="G386" s="13" t="s">
        <v>111</v>
      </c>
      <c r="H386" s="30">
        <v>638.1</v>
      </c>
      <c r="I386" s="13" t="s">
        <v>679</v>
      </c>
      <c r="J386" s="46" t="s">
        <v>541</v>
      </c>
    </row>
    <row r="387" spans="1:10" ht="90" x14ac:dyDescent="0.25">
      <c r="A387" s="31">
        <v>347</v>
      </c>
      <c r="B387" s="12" t="s">
        <v>681</v>
      </c>
      <c r="C387" s="12" t="s">
        <v>678</v>
      </c>
      <c r="D387" s="13" t="s">
        <v>583</v>
      </c>
      <c r="E387" s="11">
        <v>118</v>
      </c>
      <c r="F387" s="11">
        <v>150</v>
      </c>
      <c r="G387" s="13" t="s">
        <v>111</v>
      </c>
      <c r="H387" s="29">
        <v>1792.75</v>
      </c>
      <c r="I387" s="13" t="s">
        <v>679</v>
      </c>
      <c r="J387" s="46" t="s">
        <v>541</v>
      </c>
    </row>
    <row r="388" spans="1:10" ht="90" x14ac:dyDescent="0.25">
      <c r="A388" s="31">
        <v>348</v>
      </c>
      <c r="B388" s="16" t="s">
        <v>682</v>
      </c>
      <c r="C388" s="16" t="s">
        <v>678</v>
      </c>
      <c r="D388" s="13" t="s">
        <v>583</v>
      </c>
      <c r="E388" s="11">
        <v>830</v>
      </c>
      <c r="F388" s="11">
        <v>150</v>
      </c>
      <c r="G388" s="13" t="s">
        <v>111</v>
      </c>
      <c r="H388" s="40">
        <v>12610.03</v>
      </c>
      <c r="I388" s="13" t="s">
        <v>679</v>
      </c>
      <c r="J388" s="46" t="s">
        <v>541</v>
      </c>
    </row>
    <row r="389" spans="1:10" ht="90" x14ac:dyDescent="0.25">
      <c r="A389" s="31">
        <v>349</v>
      </c>
      <c r="B389" s="12" t="s">
        <v>683</v>
      </c>
      <c r="C389" s="12" t="s">
        <v>678</v>
      </c>
      <c r="D389" s="13" t="s">
        <v>583</v>
      </c>
      <c r="E389" s="11">
        <v>164</v>
      </c>
      <c r="F389" s="11">
        <v>150</v>
      </c>
      <c r="G389" s="13" t="s">
        <v>111</v>
      </c>
      <c r="H389" s="18">
        <v>2491.62</v>
      </c>
      <c r="I389" s="13" t="s">
        <v>679</v>
      </c>
      <c r="J389" s="46" t="s">
        <v>541</v>
      </c>
    </row>
    <row r="390" spans="1:10" ht="90" x14ac:dyDescent="0.25">
      <c r="A390" s="31">
        <v>350</v>
      </c>
      <c r="B390" s="12" t="s">
        <v>684</v>
      </c>
      <c r="C390" s="12" t="s">
        <v>678</v>
      </c>
      <c r="D390" s="13" t="s">
        <v>583</v>
      </c>
      <c r="E390" s="11">
        <v>107</v>
      </c>
      <c r="F390" s="11">
        <v>150</v>
      </c>
      <c r="G390" s="13" t="s">
        <v>111</v>
      </c>
      <c r="H390" s="18">
        <v>1625.63</v>
      </c>
      <c r="I390" s="13" t="s">
        <v>679</v>
      </c>
      <c r="J390" s="46" t="s">
        <v>541</v>
      </c>
    </row>
    <row r="391" spans="1:10" ht="90" x14ac:dyDescent="0.25">
      <c r="A391" s="31">
        <v>351</v>
      </c>
      <c r="B391" s="16" t="s">
        <v>685</v>
      </c>
      <c r="C391" s="12" t="s">
        <v>678</v>
      </c>
      <c r="D391" s="13" t="s">
        <v>583</v>
      </c>
      <c r="E391" s="11">
        <v>27</v>
      </c>
      <c r="F391" s="11">
        <v>150</v>
      </c>
      <c r="G391" s="13" t="s">
        <v>111</v>
      </c>
      <c r="H391" s="23">
        <v>410.20569999999998</v>
      </c>
      <c r="I391" s="13" t="s">
        <v>679</v>
      </c>
      <c r="J391" s="46" t="s">
        <v>541</v>
      </c>
    </row>
    <row r="392" spans="1:10" ht="90" x14ac:dyDescent="0.25">
      <c r="A392" s="31">
        <v>352</v>
      </c>
      <c r="B392" s="16" t="s">
        <v>686</v>
      </c>
      <c r="C392" s="16" t="s">
        <v>678</v>
      </c>
      <c r="D392" s="13" t="s">
        <v>583</v>
      </c>
      <c r="E392" s="11">
        <v>136</v>
      </c>
      <c r="F392" s="11">
        <v>150</v>
      </c>
      <c r="G392" s="13" t="s">
        <v>111</v>
      </c>
      <c r="H392" s="18">
        <v>2066.2199999999998</v>
      </c>
      <c r="I392" s="13" t="s">
        <v>679</v>
      </c>
      <c r="J392" s="46" t="s">
        <v>541</v>
      </c>
    </row>
    <row r="393" spans="1:10" ht="90" x14ac:dyDescent="0.25">
      <c r="A393" s="31">
        <v>353</v>
      </c>
      <c r="B393" s="45" t="s">
        <v>687</v>
      </c>
      <c r="C393" s="12" t="s">
        <v>678</v>
      </c>
      <c r="D393" s="13" t="s">
        <v>583</v>
      </c>
      <c r="E393" s="11">
        <v>75</v>
      </c>
      <c r="F393" s="11">
        <v>150</v>
      </c>
      <c r="G393" s="13" t="s">
        <v>111</v>
      </c>
      <c r="H393" s="18">
        <v>1139.46</v>
      </c>
      <c r="I393" s="13" t="s">
        <v>679</v>
      </c>
      <c r="J393" s="46" t="s">
        <v>541</v>
      </c>
    </row>
    <row r="394" spans="1:10" ht="90" x14ac:dyDescent="0.25">
      <c r="A394" s="31">
        <v>354</v>
      </c>
      <c r="B394" s="12" t="s">
        <v>688</v>
      </c>
      <c r="C394" s="12" t="s">
        <v>678</v>
      </c>
      <c r="D394" s="13" t="s">
        <v>583</v>
      </c>
      <c r="E394" s="11">
        <v>57</v>
      </c>
      <c r="F394" s="11">
        <v>150</v>
      </c>
      <c r="G394" s="13" t="s">
        <v>111</v>
      </c>
      <c r="H394" s="23">
        <v>865.98979999999995</v>
      </c>
      <c r="I394" s="13" t="s">
        <v>679</v>
      </c>
      <c r="J394" s="46" t="s">
        <v>541</v>
      </c>
    </row>
    <row r="395" spans="1:10" ht="78.75" x14ac:dyDescent="0.25">
      <c r="A395" s="31">
        <v>355</v>
      </c>
      <c r="B395" s="16" t="s">
        <v>689</v>
      </c>
      <c r="C395" s="16" t="s">
        <v>678</v>
      </c>
      <c r="D395" s="13" t="s">
        <v>583</v>
      </c>
      <c r="E395" s="11">
        <v>253</v>
      </c>
      <c r="F395" s="11">
        <v>200</v>
      </c>
      <c r="G395" s="13" t="s">
        <v>111</v>
      </c>
      <c r="H395" s="18">
        <v>7382.68</v>
      </c>
      <c r="I395" s="13" t="s">
        <v>690</v>
      </c>
      <c r="J395" s="46" t="s">
        <v>523</v>
      </c>
    </row>
    <row r="396" spans="1:10" ht="78.75" x14ac:dyDescent="0.25">
      <c r="A396" s="31">
        <v>356</v>
      </c>
      <c r="B396" s="16" t="s">
        <v>691</v>
      </c>
      <c r="C396" s="16" t="s">
        <v>678</v>
      </c>
      <c r="D396" s="13" t="s">
        <v>583</v>
      </c>
      <c r="E396" s="11">
        <v>157</v>
      </c>
      <c r="F396" s="11">
        <v>200</v>
      </c>
      <c r="G396" s="13" t="s">
        <v>111</v>
      </c>
      <c r="H396" s="18">
        <v>4581.34</v>
      </c>
      <c r="I396" s="13" t="s">
        <v>690</v>
      </c>
      <c r="J396" s="46" t="s">
        <v>523</v>
      </c>
    </row>
    <row r="397" spans="1:10" ht="90" x14ac:dyDescent="0.25">
      <c r="A397" s="31">
        <v>357</v>
      </c>
      <c r="B397" s="16" t="s">
        <v>692</v>
      </c>
      <c r="C397" s="12" t="s">
        <v>678</v>
      </c>
      <c r="D397" s="13" t="s">
        <v>583</v>
      </c>
      <c r="E397" s="11">
        <v>188</v>
      </c>
      <c r="F397" s="11">
        <v>150</v>
      </c>
      <c r="G397" s="13" t="s">
        <v>111</v>
      </c>
      <c r="H397" s="18">
        <v>2856.25</v>
      </c>
      <c r="I397" s="13" t="s">
        <v>679</v>
      </c>
      <c r="J397" s="46" t="s">
        <v>541</v>
      </c>
    </row>
    <row r="398" spans="1:10" ht="78.75" x14ac:dyDescent="0.25">
      <c r="A398" s="31">
        <v>358</v>
      </c>
      <c r="B398" s="12" t="s">
        <v>693</v>
      </c>
      <c r="C398" s="16" t="s">
        <v>678</v>
      </c>
      <c r="D398" s="13" t="s">
        <v>583</v>
      </c>
      <c r="E398" s="11">
        <v>42</v>
      </c>
      <c r="F398" s="11">
        <v>200</v>
      </c>
      <c r="G398" s="13" t="s">
        <v>111</v>
      </c>
      <c r="H398" s="18">
        <v>1225.58</v>
      </c>
      <c r="I398" s="13" t="s">
        <v>690</v>
      </c>
      <c r="J398" s="46" t="s">
        <v>523</v>
      </c>
    </row>
    <row r="399" spans="1:10" ht="78.75" x14ac:dyDescent="0.25">
      <c r="A399" s="31">
        <v>359</v>
      </c>
      <c r="B399" s="12" t="s">
        <v>694</v>
      </c>
      <c r="C399" s="16" t="s">
        <v>678</v>
      </c>
      <c r="D399" s="13" t="s">
        <v>583</v>
      </c>
      <c r="E399" s="11">
        <v>217</v>
      </c>
      <c r="F399" s="11">
        <v>200</v>
      </c>
      <c r="G399" s="13" t="s">
        <v>111</v>
      </c>
      <c r="H399" s="18">
        <v>6332.18</v>
      </c>
      <c r="I399" s="13" t="s">
        <v>690</v>
      </c>
      <c r="J399" s="46" t="s">
        <v>523</v>
      </c>
    </row>
    <row r="400" spans="1:10" ht="78.75" x14ac:dyDescent="0.25">
      <c r="A400" s="31">
        <v>360</v>
      </c>
      <c r="B400" s="16" t="s">
        <v>695</v>
      </c>
      <c r="C400" s="16" t="s">
        <v>678</v>
      </c>
      <c r="D400" s="13" t="s">
        <v>583</v>
      </c>
      <c r="E400" s="11">
        <v>125</v>
      </c>
      <c r="F400" s="11">
        <v>200</v>
      </c>
      <c r="G400" s="13" t="s">
        <v>111</v>
      </c>
      <c r="H400" s="18">
        <v>3647.57</v>
      </c>
      <c r="I400" s="13" t="s">
        <v>690</v>
      </c>
      <c r="J400" s="46" t="s">
        <v>523</v>
      </c>
    </row>
    <row r="401" spans="1:10" ht="78.75" x14ac:dyDescent="0.25">
      <c r="A401" s="31">
        <v>361</v>
      </c>
      <c r="B401" s="16" t="s">
        <v>696</v>
      </c>
      <c r="C401" s="16" t="s">
        <v>678</v>
      </c>
      <c r="D401" s="13" t="s">
        <v>583</v>
      </c>
      <c r="E401" s="11">
        <v>145</v>
      </c>
      <c r="F401" s="11">
        <v>200</v>
      </c>
      <c r="G401" s="13" t="s">
        <v>111</v>
      </c>
      <c r="H401" s="18">
        <v>4231.18</v>
      </c>
      <c r="I401" s="13" t="s">
        <v>690</v>
      </c>
      <c r="J401" s="46" t="s">
        <v>523</v>
      </c>
    </row>
    <row r="402" spans="1:10" ht="101.25" x14ac:dyDescent="0.25">
      <c r="A402" s="31">
        <v>362</v>
      </c>
      <c r="B402" s="12" t="s">
        <v>697</v>
      </c>
      <c r="C402" s="12" t="s">
        <v>678</v>
      </c>
      <c r="D402" s="13" t="s">
        <v>583</v>
      </c>
      <c r="E402" s="11">
        <v>64</v>
      </c>
      <c r="F402" s="11">
        <v>300</v>
      </c>
      <c r="G402" s="13" t="s">
        <v>111</v>
      </c>
      <c r="H402" s="18">
        <v>1553.02</v>
      </c>
      <c r="I402" s="13" t="s">
        <v>668</v>
      </c>
      <c r="J402" s="46" t="s">
        <v>510</v>
      </c>
    </row>
    <row r="403" spans="1:10" ht="90" x14ac:dyDescent="0.25">
      <c r="A403" s="31">
        <v>363</v>
      </c>
      <c r="B403" s="12" t="s">
        <v>698</v>
      </c>
      <c r="C403" s="12" t="s">
        <v>678</v>
      </c>
      <c r="D403" s="13" t="s">
        <v>583</v>
      </c>
      <c r="E403" s="11">
        <v>80</v>
      </c>
      <c r="F403" s="11">
        <v>100</v>
      </c>
      <c r="G403" s="13" t="s">
        <v>111</v>
      </c>
      <c r="H403" s="18">
        <v>1215.42</v>
      </c>
      <c r="I403" s="13" t="s">
        <v>679</v>
      </c>
      <c r="J403" s="46" t="s">
        <v>541</v>
      </c>
    </row>
    <row r="404" spans="1:10" ht="101.25" x14ac:dyDescent="0.25">
      <c r="A404" s="31">
        <v>364</v>
      </c>
      <c r="B404" s="16" t="s">
        <v>699</v>
      </c>
      <c r="C404" s="16" t="s">
        <v>678</v>
      </c>
      <c r="D404" s="13" t="s">
        <v>583</v>
      </c>
      <c r="E404" s="11">
        <v>104</v>
      </c>
      <c r="F404" s="11">
        <v>300</v>
      </c>
      <c r="G404" s="13" t="s">
        <v>111</v>
      </c>
      <c r="H404" s="18">
        <v>2523.66</v>
      </c>
      <c r="I404" s="13" t="s">
        <v>668</v>
      </c>
      <c r="J404" s="46" t="s">
        <v>510</v>
      </c>
    </row>
    <row r="405" spans="1:10" ht="101.25" x14ac:dyDescent="0.25">
      <c r="A405" s="31">
        <v>365</v>
      </c>
      <c r="B405" s="12" t="s">
        <v>700</v>
      </c>
      <c r="C405" s="12" t="s">
        <v>678</v>
      </c>
      <c r="D405" s="13" t="s">
        <v>583</v>
      </c>
      <c r="E405" s="11">
        <v>186</v>
      </c>
      <c r="F405" s="11">
        <v>300</v>
      </c>
      <c r="G405" s="13" t="s">
        <v>111</v>
      </c>
      <c r="H405" s="18">
        <v>4513.47</v>
      </c>
      <c r="I405" s="13" t="s">
        <v>668</v>
      </c>
      <c r="J405" s="46" t="s">
        <v>510</v>
      </c>
    </row>
    <row r="406" spans="1:10" ht="101.25" x14ac:dyDescent="0.25">
      <c r="A406" s="31">
        <v>366</v>
      </c>
      <c r="B406" s="12" t="s">
        <v>701</v>
      </c>
      <c r="C406" s="12" t="s">
        <v>678</v>
      </c>
      <c r="D406" s="13" t="s">
        <v>583</v>
      </c>
      <c r="E406" s="11">
        <v>70</v>
      </c>
      <c r="F406" s="11">
        <v>300</v>
      </c>
      <c r="G406" s="13" t="s">
        <v>111</v>
      </c>
      <c r="H406" s="18">
        <v>1698.62</v>
      </c>
      <c r="I406" s="13" t="s">
        <v>668</v>
      </c>
      <c r="J406" s="46" t="s">
        <v>510</v>
      </c>
    </row>
    <row r="407" spans="1:10" ht="101.25" x14ac:dyDescent="0.25">
      <c r="A407" s="31">
        <v>367</v>
      </c>
      <c r="B407" s="16" t="s">
        <v>702</v>
      </c>
      <c r="C407" s="16" t="s">
        <v>678</v>
      </c>
      <c r="D407" s="13" t="s">
        <v>583</v>
      </c>
      <c r="E407" s="11">
        <v>700</v>
      </c>
      <c r="F407" s="11">
        <v>300</v>
      </c>
      <c r="G407" s="13" t="s">
        <v>111</v>
      </c>
      <c r="H407" s="20">
        <v>16986.189999999999</v>
      </c>
      <c r="I407" s="13" t="s">
        <v>668</v>
      </c>
      <c r="J407" s="46" t="s">
        <v>510</v>
      </c>
    </row>
    <row r="408" spans="1:10" ht="101.25" x14ac:dyDescent="0.25">
      <c r="A408" s="31">
        <v>368</v>
      </c>
      <c r="B408" s="12" t="s">
        <v>703</v>
      </c>
      <c r="C408" s="12" t="s">
        <v>678</v>
      </c>
      <c r="D408" s="13" t="s">
        <v>583</v>
      </c>
      <c r="E408" s="11">
        <v>90</v>
      </c>
      <c r="F408" s="11">
        <v>300</v>
      </c>
      <c r="G408" s="13" t="s">
        <v>111</v>
      </c>
      <c r="H408" s="18">
        <v>2183.94</v>
      </c>
      <c r="I408" s="13" t="s">
        <v>668</v>
      </c>
      <c r="J408" s="46" t="s">
        <v>510</v>
      </c>
    </row>
    <row r="409" spans="1:10" ht="101.25" x14ac:dyDescent="0.25">
      <c r="A409" s="31">
        <v>369</v>
      </c>
      <c r="B409" s="12" t="s">
        <v>704</v>
      </c>
      <c r="C409" s="12" t="s">
        <v>678</v>
      </c>
      <c r="D409" s="13" t="s">
        <v>583</v>
      </c>
      <c r="E409" s="11">
        <v>270</v>
      </c>
      <c r="F409" s="11">
        <v>300</v>
      </c>
      <c r="G409" s="13" t="s">
        <v>111</v>
      </c>
      <c r="H409" s="18">
        <v>6551.82</v>
      </c>
      <c r="I409" s="13" t="s">
        <v>668</v>
      </c>
      <c r="J409" s="46" t="s">
        <v>510</v>
      </c>
    </row>
    <row r="410" spans="1:10" ht="101.25" x14ac:dyDescent="0.25">
      <c r="A410" s="31">
        <v>370</v>
      </c>
      <c r="B410" s="16" t="s">
        <v>705</v>
      </c>
      <c r="C410" s="16" t="s">
        <v>678</v>
      </c>
      <c r="D410" s="13" t="s">
        <v>583</v>
      </c>
      <c r="E410" s="11">
        <v>65</v>
      </c>
      <c r="F410" s="11">
        <v>300</v>
      </c>
      <c r="G410" s="13" t="s">
        <v>111</v>
      </c>
      <c r="H410" s="18">
        <v>1577.29</v>
      </c>
      <c r="I410" s="13" t="s">
        <v>668</v>
      </c>
      <c r="J410" s="46" t="s">
        <v>510</v>
      </c>
    </row>
    <row r="411" spans="1:10" ht="101.25" x14ac:dyDescent="0.25">
      <c r="A411" s="31">
        <v>371</v>
      </c>
      <c r="B411" s="12" t="s">
        <v>706</v>
      </c>
      <c r="C411" s="12" t="s">
        <v>678</v>
      </c>
      <c r="D411" s="13" t="s">
        <v>583</v>
      </c>
      <c r="E411" s="11">
        <v>54</v>
      </c>
      <c r="F411" s="11">
        <v>300</v>
      </c>
      <c r="G411" s="13" t="s">
        <v>111</v>
      </c>
      <c r="H411" s="18">
        <v>1310.3599999999999</v>
      </c>
      <c r="I411" s="13" t="s">
        <v>668</v>
      </c>
      <c r="J411" s="46" t="s">
        <v>510</v>
      </c>
    </row>
    <row r="412" spans="1:10" ht="101.25" x14ac:dyDescent="0.25">
      <c r="A412" s="31">
        <v>372</v>
      </c>
      <c r="B412" s="12" t="s">
        <v>707</v>
      </c>
      <c r="C412" s="12" t="s">
        <v>678</v>
      </c>
      <c r="D412" s="13" t="s">
        <v>583</v>
      </c>
      <c r="E412" s="11">
        <v>329</v>
      </c>
      <c r="F412" s="11">
        <v>400</v>
      </c>
      <c r="G412" s="13" t="s">
        <v>111</v>
      </c>
      <c r="H412" s="18">
        <v>7983.51</v>
      </c>
      <c r="I412" s="13" t="s">
        <v>668</v>
      </c>
      <c r="J412" s="46" t="s">
        <v>510</v>
      </c>
    </row>
    <row r="413" spans="1:10" ht="101.25" x14ac:dyDescent="0.25">
      <c r="A413" s="31">
        <v>373</v>
      </c>
      <c r="B413" s="16" t="s">
        <v>708</v>
      </c>
      <c r="C413" s="16" t="s">
        <v>678</v>
      </c>
      <c r="D413" s="13" t="s">
        <v>583</v>
      </c>
      <c r="E413" s="11">
        <v>400</v>
      </c>
      <c r="F413" s="11">
        <v>400</v>
      </c>
      <c r="G413" s="13" t="s">
        <v>111</v>
      </c>
      <c r="H413" s="18">
        <v>9706.4</v>
      </c>
      <c r="I413" s="13" t="s">
        <v>668</v>
      </c>
      <c r="J413" s="46" t="s">
        <v>510</v>
      </c>
    </row>
    <row r="414" spans="1:10" ht="101.25" x14ac:dyDescent="0.25">
      <c r="A414" s="31">
        <v>374</v>
      </c>
      <c r="B414" s="12" t="s">
        <v>709</v>
      </c>
      <c r="C414" s="12" t="s">
        <v>678</v>
      </c>
      <c r="D414" s="13" t="s">
        <v>583</v>
      </c>
      <c r="E414" s="11">
        <v>527</v>
      </c>
      <c r="F414" s="11">
        <v>400</v>
      </c>
      <c r="G414" s="13" t="s">
        <v>111</v>
      </c>
      <c r="H414" s="20">
        <v>12788.18</v>
      </c>
      <c r="I414" s="13" t="s">
        <v>668</v>
      </c>
      <c r="J414" s="46" t="s">
        <v>510</v>
      </c>
    </row>
    <row r="415" spans="1:10" ht="112.5" x14ac:dyDescent="0.25">
      <c r="A415" s="31">
        <v>375</v>
      </c>
      <c r="B415" s="12" t="s">
        <v>710</v>
      </c>
      <c r="C415" s="12" t="s">
        <v>678</v>
      </c>
      <c r="D415" s="13" t="s">
        <v>583</v>
      </c>
      <c r="E415" s="11">
        <v>314</v>
      </c>
      <c r="F415" s="11">
        <v>500</v>
      </c>
      <c r="G415" s="13" t="s">
        <v>111</v>
      </c>
      <c r="H415" s="20">
        <v>11959.71</v>
      </c>
      <c r="I415" s="13" t="s">
        <v>662</v>
      </c>
      <c r="J415" s="46" t="s">
        <v>531</v>
      </c>
    </row>
    <row r="416" spans="1:10" ht="112.5" x14ac:dyDescent="0.25">
      <c r="A416" s="31">
        <v>376</v>
      </c>
      <c r="B416" s="12" t="s">
        <v>711</v>
      </c>
      <c r="C416" s="12" t="s">
        <v>678</v>
      </c>
      <c r="D416" s="13" t="s">
        <v>583</v>
      </c>
      <c r="E416" s="11">
        <v>68</v>
      </c>
      <c r="F416" s="11">
        <v>500</v>
      </c>
      <c r="G416" s="13" t="s">
        <v>111</v>
      </c>
      <c r="H416" s="18">
        <v>2590</v>
      </c>
      <c r="I416" s="13" t="s">
        <v>662</v>
      </c>
      <c r="J416" s="46" t="s">
        <v>531</v>
      </c>
    </row>
    <row r="417" spans="1:11" ht="112.5" x14ac:dyDescent="0.25">
      <c r="A417" s="32">
        <v>377</v>
      </c>
      <c r="B417" s="16" t="s">
        <v>849</v>
      </c>
      <c r="C417" s="12" t="s">
        <v>678</v>
      </c>
      <c r="D417" s="25" t="s">
        <v>583</v>
      </c>
      <c r="E417" s="24">
        <v>191</v>
      </c>
      <c r="F417" s="24">
        <v>700</v>
      </c>
      <c r="G417" s="25" t="s">
        <v>111</v>
      </c>
      <c r="H417" s="37">
        <v>15359.38</v>
      </c>
      <c r="I417" s="25" t="s">
        <v>658</v>
      </c>
      <c r="J417" s="16" t="s">
        <v>850</v>
      </c>
    </row>
    <row r="418" spans="1:11" ht="112.5" x14ac:dyDescent="0.25">
      <c r="A418" s="31">
        <v>378</v>
      </c>
      <c r="B418" s="45" t="s">
        <v>712</v>
      </c>
      <c r="C418" s="12" t="s">
        <v>678</v>
      </c>
      <c r="D418" s="13" t="s">
        <v>583</v>
      </c>
      <c r="E418" s="17">
        <v>1286</v>
      </c>
      <c r="F418" s="11">
        <v>800</v>
      </c>
      <c r="G418" s="19" t="s">
        <v>111</v>
      </c>
      <c r="H418" s="40">
        <v>103414.48</v>
      </c>
      <c r="I418" s="13" t="s">
        <v>658</v>
      </c>
      <c r="J418" s="46" t="s">
        <v>659</v>
      </c>
    </row>
    <row r="419" spans="1:11" ht="112.5" x14ac:dyDescent="0.25">
      <c r="A419" s="31">
        <v>379</v>
      </c>
      <c r="B419" s="45" t="s">
        <v>713</v>
      </c>
      <c r="C419" s="12" t="s">
        <v>714</v>
      </c>
      <c r="D419" s="13" t="s">
        <v>583</v>
      </c>
      <c r="E419" s="22">
        <v>200</v>
      </c>
      <c r="F419" s="11">
        <v>500</v>
      </c>
      <c r="G419" s="19" t="s">
        <v>505</v>
      </c>
      <c r="H419" s="18">
        <v>8475.4699999999993</v>
      </c>
      <c r="I419" s="13" t="s">
        <v>662</v>
      </c>
      <c r="J419" s="46" t="s">
        <v>625</v>
      </c>
    </row>
    <row r="420" spans="1:11" ht="112.5" x14ac:dyDescent="0.25">
      <c r="A420" s="31">
        <v>380</v>
      </c>
      <c r="B420" s="16" t="s">
        <v>715</v>
      </c>
      <c r="C420" s="16" t="s">
        <v>714</v>
      </c>
      <c r="D420" s="13" t="s">
        <v>583</v>
      </c>
      <c r="E420" s="22">
        <v>191</v>
      </c>
      <c r="F420" s="11">
        <v>700</v>
      </c>
      <c r="G420" s="19" t="s">
        <v>505</v>
      </c>
      <c r="H420" s="40">
        <v>17089</v>
      </c>
      <c r="I420" s="13" t="s">
        <v>658</v>
      </c>
      <c r="J420" s="46" t="s">
        <v>567</v>
      </c>
    </row>
    <row r="421" spans="1:11" ht="112.5" x14ac:dyDescent="0.25">
      <c r="A421" s="31">
        <v>381</v>
      </c>
      <c r="B421" s="45" t="s">
        <v>716</v>
      </c>
      <c r="C421" s="12" t="s">
        <v>714</v>
      </c>
      <c r="D421" s="13" t="s">
        <v>583</v>
      </c>
      <c r="E421" s="17">
        <v>1286</v>
      </c>
      <c r="F421" s="11">
        <v>800</v>
      </c>
      <c r="G421" s="19" t="s">
        <v>505</v>
      </c>
      <c r="H421" s="40">
        <v>115059.95</v>
      </c>
      <c r="I421" s="13" t="s">
        <v>658</v>
      </c>
      <c r="J421" s="46" t="s">
        <v>567</v>
      </c>
    </row>
    <row r="422" spans="1:11" ht="112.5" x14ac:dyDescent="0.25">
      <c r="A422" s="31">
        <v>382</v>
      </c>
      <c r="B422" s="12" t="s">
        <v>717</v>
      </c>
      <c r="C422" s="12" t="s">
        <v>718</v>
      </c>
      <c r="D422" s="13" t="s">
        <v>583</v>
      </c>
      <c r="E422" s="22">
        <v>354</v>
      </c>
      <c r="F422" s="11">
        <v>500</v>
      </c>
      <c r="G422" s="19" t="s">
        <v>505</v>
      </c>
      <c r="H422" s="40">
        <v>15001.58</v>
      </c>
      <c r="I422" s="13" t="s">
        <v>662</v>
      </c>
      <c r="J422" s="46" t="s">
        <v>531</v>
      </c>
    </row>
    <row r="423" spans="1:11" ht="112.5" x14ac:dyDescent="0.25">
      <c r="A423" s="31">
        <v>383</v>
      </c>
      <c r="B423" s="45" t="s">
        <v>719</v>
      </c>
      <c r="C423" s="12" t="s">
        <v>718</v>
      </c>
      <c r="D423" s="13" t="s">
        <v>583</v>
      </c>
      <c r="E423" s="22">
        <v>117</v>
      </c>
      <c r="F423" s="11">
        <v>500</v>
      </c>
      <c r="G423" s="19" t="s">
        <v>505</v>
      </c>
      <c r="H423" s="18">
        <v>4958.1499999999996</v>
      </c>
      <c r="I423" s="13" t="s">
        <v>662</v>
      </c>
      <c r="J423" s="46" t="s">
        <v>531</v>
      </c>
    </row>
    <row r="424" spans="1:11" ht="112.5" x14ac:dyDescent="0.25">
      <c r="A424" s="31">
        <v>384</v>
      </c>
      <c r="B424" s="12" t="s">
        <v>720</v>
      </c>
      <c r="C424" s="12" t="s">
        <v>718</v>
      </c>
      <c r="D424" s="13" t="s">
        <v>583</v>
      </c>
      <c r="E424" s="11">
        <v>455</v>
      </c>
      <c r="F424" s="11">
        <v>500</v>
      </c>
      <c r="G424" s="19" t="s">
        <v>505</v>
      </c>
      <c r="H424" s="20">
        <v>19281.7</v>
      </c>
      <c r="I424" s="13" t="s">
        <v>662</v>
      </c>
      <c r="J424" s="46" t="s">
        <v>625</v>
      </c>
    </row>
    <row r="425" spans="1:11" ht="112.5" x14ac:dyDescent="0.25">
      <c r="A425" s="31">
        <v>385</v>
      </c>
      <c r="B425" s="12" t="s">
        <v>721</v>
      </c>
      <c r="C425" s="12" t="s">
        <v>718</v>
      </c>
      <c r="D425" s="13" t="s">
        <v>583</v>
      </c>
      <c r="E425" s="11">
        <v>138</v>
      </c>
      <c r="F425" s="11">
        <v>500</v>
      </c>
      <c r="G425" s="19" t="s">
        <v>505</v>
      </c>
      <c r="H425" s="18">
        <v>5848.08</v>
      </c>
      <c r="I425" s="13" t="s">
        <v>662</v>
      </c>
      <c r="J425" s="46" t="s">
        <v>625</v>
      </c>
    </row>
    <row r="426" spans="1:11" ht="112.5" x14ac:dyDescent="0.25">
      <c r="A426" s="31">
        <v>386</v>
      </c>
      <c r="B426" s="45" t="s">
        <v>722</v>
      </c>
      <c r="C426" s="12" t="s">
        <v>718</v>
      </c>
      <c r="D426" s="13" t="s">
        <v>583</v>
      </c>
      <c r="E426" s="11">
        <v>158</v>
      </c>
      <c r="F426" s="11">
        <v>500</v>
      </c>
      <c r="G426" s="19" t="s">
        <v>505</v>
      </c>
      <c r="H426" s="18">
        <v>6695.62</v>
      </c>
      <c r="I426" s="13" t="s">
        <v>662</v>
      </c>
      <c r="J426" s="46" t="s">
        <v>625</v>
      </c>
    </row>
    <row r="427" spans="1:11" ht="112.5" x14ac:dyDescent="0.25">
      <c r="A427" s="31">
        <v>387</v>
      </c>
      <c r="B427" s="46" t="s">
        <v>723</v>
      </c>
      <c r="C427" s="12" t="s">
        <v>718</v>
      </c>
      <c r="D427" s="13" t="s">
        <v>583</v>
      </c>
      <c r="E427" s="11">
        <v>69</v>
      </c>
      <c r="F427" s="11">
        <v>500</v>
      </c>
      <c r="G427" s="19" t="s">
        <v>505</v>
      </c>
      <c r="H427" s="18">
        <v>2924.04</v>
      </c>
      <c r="I427" s="13" t="s">
        <v>662</v>
      </c>
      <c r="J427" s="46" t="s">
        <v>625</v>
      </c>
    </row>
    <row r="428" spans="1:11" ht="112.5" x14ac:dyDescent="0.25">
      <c r="A428" s="31">
        <v>388</v>
      </c>
      <c r="B428" s="12" t="s">
        <v>724</v>
      </c>
      <c r="C428" s="12" t="s">
        <v>718</v>
      </c>
      <c r="D428" s="13" t="s">
        <v>583</v>
      </c>
      <c r="E428" s="11">
        <v>53</v>
      </c>
      <c r="F428" s="11">
        <v>600</v>
      </c>
      <c r="G428" s="19" t="s">
        <v>505</v>
      </c>
      <c r="H428" s="18">
        <v>2246</v>
      </c>
      <c r="I428" s="13" t="s">
        <v>662</v>
      </c>
      <c r="J428" s="46" t="s">
        <v>531</v>
      </c>
    </row>
    <row r="429" spans="1:11" ht="112.5" x14ac:dyDescent="0.25">
      <c r="A429" s="31">
        <v>389</v>
      </c>
      <c r="B429" s="12" t="s">
        <v>725</v>
      </c>
      <c r="C429" s="12" t="s">
        <v>718</v>
      </c>
      <c r="D429" s="13" t="s">
        <v>583</v>
      </c>
      <c r="E429" s="11">
        <v>553</v>
      </c>
      <c r="F429" s="11">
        <v>800</v>
      </c>
      <c r="G429" s="19" t="s">
        <v>505</v>
      </c>
      <c r="H429" s="20">
        <v>49477.57</v>
      </c>
      <c r="I429" s="13" t="s">
        <v>658</v>
      </c>
      <c r="J429" s="46" t="s">
        <v>659</v>
      </c>
    </row>
    <row r="430" spans="1:11" ht="112.5" x14ac:dyDescent="0.25">
      <c r="A430" s="31">
        <v>390</v>
      </c>
      <c r="B430" s="45" t="s">
        <v>500</v>
      </c>
      <c r="C430" s="12" t="s">
        <v>145</v>
      </c>
      <c r="D430" s="13" t="s">
        <v>72</v>
      </c>
      <c r="E430" s="11">
        <v>480</v>
      </c>
      <c r="F430" s="46"/>
      <c r="G430" s="19" t="s">
        <v>505</v>
      </c>
      <c r="H430" s="23">
        <v>550.24720000000002</v>
      </c>
      <c r="I430" s="13" t="s">
        <v>134</v>
      </c>
      <c r="J430" s="16" t="s">
        <v>247</v>
      </c>
    </row>
    <row r="431" spans="1:11" x14ac:dyDescent="0.25">
      <c r="A431" s="249" t="s">
        <v>726</v>
      </c>
      <c r="B431" s="250"/>
      <c r="C431" s="250"/>
      <c r="D431" s="250"/>
      <c r="E431" s="250"/>
      <c r="F431" s="250"/>
      <c r="G431" s="250"/>
      <c r="H431" s="250"/>
      <c r="I431" s="250"/>
      <c r="J431" s="251"/>
    </row>
    <row r="432" spans="1:11" ht="33.75" x14ac:dyDescent="0.25">
      <c r="A432" s="91"/>
      <c r="B432" s="60" t="s">
        <v>268</v>
      </c>
      <c r="C432" s="60" t="s">
        <v>264</v>
      </c>
      <c r="D432" s="92" t="s">
        <v>251</v>
      </c>
      <c r="E432" s="93">
        <v>9.0370000000000008</v>
      </c>
      <c r="F432" s="94" t="s">
        <v>269</v>
      </c>
      <c r="G432" s="53" t="s">
        <v>270</v>
      </c>
      <c r="H432" s="50">
        <v>138551.73000000001</v>
      </c>
      <c r="I432" s="53"/>
      <c r="J432" s="52" t="s">
        <v>271</v>
      </c>
      <c r="K432" s="8" t="s">
        <v>272</v>
      </c>
    </row>
    <row r="433" spans="1:11" ht="33.75" x14ac:dyDescent="0.25">
      <c r="A433" s="91"/>
      <c r="B433" s="60" t="s">
        <v>273</v>
      </c>
      <c r="C433" s="60" t="s">
        <v>264</v>
      </c>
      <c r="D433" s="92" t="s">
        <v>251</v>
      </c>
      <c r="E433" s="93">
        <v>6.1020000000000003</v>
      </c>
      <c r="F433" s="94">
        <v>225</v>
      </c>
      <c r="G433" s="53" t="s">
        <v>270</v>
      </c>
      <c r="H433" s="50">
        <f>131550.28*0+152061.467008793</f>
        <v>152061.467008793</v>
      </c>
      <c r="I433" s="53"/>
      <c r="J433" s="52" t="s">
        <v>271</v>
      </c>
      <c r="K433" s="8" t="s">
        <v>274</v>
      </c>
    </row>
    <row r="434" spans="1:11" ht="33.75" x14ac:dyDescent="0.25">
      <c r="A434" s="91"/>
      <c r="B434" s="60" t="s">
        <v>275</v>
      </c>
      <c r="C434" s="60" t="s">
        <v>264</v>
      </c>
      <c r="D434" s="92" t="s">
        <v>251</v>
      </c>
      <c r="E434" s="93">
        <v>0.27500000000000002</v>
      </c>
      <c r="F434" s="94" t="s">
        <v>276</v>
      </c>
      <c r="G434" s="53" t="s">
        <v>113</v>
      </c>
      <c r="H434" s="50">
        <v>3292.8442433999999</v>
      </c>
      <c r="I434" s="53"/>
      <c r="J434" s="52" t="s">
        <v>103</v>
      </c>
      <c r="K434" s="8"/>
    </row>
    <row r="435" spans="1:11" ht="90" x14ac:dyDescent="0.25">
      <c r="A435" s="31">
        <v>391</v>
      </c>
      <c r="B435" s="12" t="s">
        <v>727</v>
      </c>
      <c r="C435" s="46"/>
      <c r="D435" s="13" t="s">
        <v>233</v>
      </c>
      <c r="E435" s="11">
        <v>24</v>
      </c>
      <c r="F435" s="11">
        <v>150</v>
      </c>
      <c r="G435" s="13" t="s">
        <v>505</v>
      </c>
      <c r="H435" s="20">
        <v>406194.95</v>
      </c>
      <c r="I435" s="13" t="s">
        <v>540</v>
      </c>
      <c r="J435" s="46" t="s">
        <v>541</v>
      </c>
    </row>
    <row r="436" spans="1:11" ht="90" x14ac:dyDescent="0.25">
      <c r="A436" s="31">
        <v>392</v>
      </c>
      <c r="B436" s="12" t="s">
        <v>728</v>
      </c>
      <c r="C436" s="46"/>
      <c r="D436" s="13" t="s">
        <v>233</v>
      </c>
      <c r="E436" s="11">
        <v>11</v>
      </c>
      <c r="F436" s="11">
        <v>150</v>
      </c>
      <c r="G436" s="13" t="s">
        <v>505</v>
      </c>
      <c r="H436" s="20">
        <v>177995.54</v>
      </c>
      <c r="I436" s="13" t="s">
        <v>540</v>
      </c>
      <c r="J436" s="46" t="s">
        <v>541</v>
      </c>
    </row>
    <row r="437" spans="1:11" ht="90" x14ac:dyDescent="0.25">
      <c r="A437" s="31">
        <v>393</v>
      </c>
      <c r="B437" s="12" t="s">
        <v>729</v>
      </c>
      <c r="C437" s="46"/>
      <c r="D437" s="13" t="s">
        <v>233</v>
      </c>
      <c r="E437" s="11">
        <v>7</v>
      </c>
      <c r="F437" s="11">
        <v>150</v>
      </c>
      <c r="G437" s="13" t="s">
        <v>505</v>
      </c>
      <c r="H437" s="20">
        <v>109873.79</v>
      </c>
      <c r="I437" s="13" t="s">
        <v>540</v>
      </c>
      <c r="J437" s="46" t="s">
        <v>541</v>
      </c>
    </row>
    <row r="438" spans="1:11" ht="90" x14ac:dyDescent="0.25">
      <c r="A438" s="31">
        <v>394</v>
      </c>
      <c r="B438" s="12" t="s">
        <v>730</v>
      </c>
      <c r="C438" s="46"/>
      <c r="D438" s="13" t="s">
        <v>233</v>
      </c>
      <c r="E438" s="11">
        <v>10</v>
      </c>
      <c r="F438" s="11">
        <v>150</v>
      </c>
      <c r="G438" s="13" t="s">
        <v>505</v>
      </c>
      <c r="H438" s="20">
        <v>168698.53</v>
      </c>
      <c r="I438" s="13" t="s">
        <v>540</v>
      </c>
      <c r="J438" s="46" t="s">
        <v>541</v>
      </c>
    </row>
    <row r="439" spans="1:11" ht="90" x14ac:dyDescent="0.25">
      <c r="A439" s="31">
        <v>395</v>
      </c>
      <c r="B439" s="12" t="s">
        <v>731</v>
      </c>
      <c r="C439" s="46"/>
      <c r="D439" s="13" t="s">
        <v>233</v>
      </c>
      <c r="E439" s="11">
        <v>4</v>
      </c>
      <c r="F439" s="11">
        <v>150</v>
      </c>
      <c r="G439" s="13" t="s">
        <v>505</v>
      </c>
      <c r="H439" s="40">
        <v>75728.399999999994</v>
      </c>
      <c r="I439" s="13" t="s">
        <v>540</v>
      </c>
      <c r="J439" s="46" t="s">
        <v>541</v>
      </c>
    </row>
    <row r="440" spans="1:11" ht="90" x14ac:dyDescent="0.25">
      <c r="A440" s="31">
        <v>396</v>
      </c>
      <c r="B440" s="12" t="s">
        <v>732</v>
      </c>
      <c r="C440" s="46"/>
      <c r="D440" s="13" t="s">
        <v>233</v>
      </c>
      <c r="E440" s="11">
        <v>4</v>
      </c>
      <c r="F440" s="11">
        <v>150</v>
      </c>
      <c r="G440" s="13" t="s">
        <v>505</v>
      </c>
      <c r="H440" s="40">
        <v>66600.42</v>
      </c>
      <c r="I440" s="13" t="s">
        <v>540</v>
      </c>
      <c r="J440" s="46" t="s">
        <v>541</v>
      </c>
    </row>
    <row r="441" spans="1:11" ht="78.75" x14ac:dyDescent="0.25">
      <c r="A441" s="31">
        <v>397</v>
      </c>
      <c r="B441" s="12" t="s">
        <v>733</v>
      </c>
      <c r="C441" s="46"/>
      <c r="D441" s="13" t="s">
        <v>233</v>
      </c>
      <c r="E441" s="11">
        <v>0</v>
      </c>
      <c r="F441" s="11">
        <v>150</v>
      </c>
      <c r="G441" s="13" t="s">
        <v>505</v>
      </c>
      <c r="H441" s="18">
        <v>5916.28</v>
      </c>
      <c r="I441" s="13" t="s">
        <v>540</v>
      </c>
      <c r="J441" s="46" t="s">
        <v>585</v>
      </c>
    </row>
    <row r="442" spans="1:11" ht="78.75" x14ac:dyDescent="0.25">
      <c r="A442" s="31">
        <v>398</v>
      </c>
      <c r="B442" s="12" t="s">
        <v>734</v>
      </c>
      <c r="C442" s="46"/>
      <c r="D442" s="13" t="s">
        <v>233</v>
      </c>
      <c r="E442" s="11">
        <v>29</v>
      </c>
      <c r="F442" s="11">
        <v>150</v>
      </c>
      <c r="G442" s="13" t="s">
        <v>505</v>
      </c>
      <c r="H442" s="40">
        <v>487332.52</v>
      </c>
      <c r="I442" s="13" t="s">
        <v>540</v>
      </c>
      <c r="J442" s="46" t="s">
        <v>585</v>
      </c>
    </row>
    <row r="443" spans="1:11" ht="90" x14ac:dyDescent="0.25">
      <c r="A443" s="31">
        <v>399</v>
      </c>
      <c r="B443" s="12" t="s">
        <v>735</v>
      </c>
      <c r="C443" s="46"/>
      <c r="D443" s="13" t="s">
        <v>233</v>
      </c>
      <c r="E443" s="11">
        <v>8</v>
      </c>
      <c r="F443" s="11">
        <v>150</v>
      </c>
      <c r="G443" s="13" t="s">
        <v>505</v>
      </c>
      <c r="H443" s="15">
        <v>136919.65</v>
      </c>
      <c r="I443" s="13" t="s">
        <v>540</v>
      </c>
      <c r="J443" s="46" t="s">
        <v>541</v>
      </c>
    </row>
    <row r="444" spans="1:11" ht="90" x14ac:dyDescent="0.25">
      <c r="A444" s="31">
        <v>400</v>
      </c>
      <c r="B444" s="12" t="s">
        <v>736</v>
      </c>
      <c r="C444" s="46"/>
      <c r="D444" s="13" t="s">
        <v>233</v>
      </c>
      <c r="E444" s="11">
        <v>16</v>
      </c>
      <c r="F444" s="11">
        <v>150</v>
      </c>
      <c r="G444" s="13" t="s">
        <v>505</v>
      </c>
      <c r="H444" s="15">
        <v>270458.56</v>
      </c>
      <c r="I444" s="13" t="s">
        <v>540</v>
      </c>
      <c r="J444" s="46" t="s">
        <v>541</v>
      </c>
    </row>
    <row r="445" spans="1:11" ht="78.75" x14ac:dyDescent="0.25">
      <c r="A445" s="31">
        <v>401</v>
      </c>
      <c r="B445" s="12" t="s">
        <v>737</v>
      </c>
      <c r="C445" s="46"/>
      <c r="D445" s="13" t="s">
        <v>233</v>
      </c>
      <c r="E445" s="11">
        <v>6</v>
      </c>
      <c r="F445" s="11">
        <v>200</v>
      </c>
      <c r="G445" s="13" t="s">
        <v>505</v>
      </c>
      <c r="H445" s="15">
        <v>207136.56</v>
      </c>
      <c r="I445" s="13" t="s">
        <v>513</v>
      </c>
      <c r="J445" s="46" t="s">
        <v>523</v>
      </c>
    </row>
    <row r="446" spans="1:11" ht="78.75" x14ac:dyDescent="0.25">
      <c r="A446" s="31">
        <v>402</v>
      </c>
      <c r="B446" s="16" t="s">
        <v>738</v>
      </c>
      <c r="C446" s="46"/>
      <c r="D446" s="13" t="s">
        <v>233</v>
      </c>
      <c r="E446" s="11">
        <v>73</v>
      </c>
      <c r="F446" s="11">
        <v>200</v>
      </c>
      <c r="G446" s="13" t="s">
        <v>505</v>
      </c>
      <c r="H446" s="15">
        <v>2370382.5299999998</v>
      </c>
      <c r="I446" s="13" t="s">
        <v>513</v>
      </c>
      <c r="J446" s="46" t="s">
        <v>523</v>
      </c>
    </row>
    <row r="447" spans="1:11" ht="78.75" x14ac:dyDescent="0.25">
      <c r="A447" s="31">
        <v>403</v>
      </c>
      <c r="B447" s="16" t="s">
        <v>739</v>
      </c>
      <c r="C447" s="46"/>
      <c r="D447" s="13" t="s">
        <v>233</v>
      </c>
      <c r="E447" s="11">
        <v>124</v>
      </c>
      <c r="F447" s="11">
        <v>200</v>
      </c>
      <c r="G447" s="13" t="s">
        <v>505</v>
      </c>
      <c r="H447" s="15">
        <v>4030072.36</v>
      </c>
      <c r="I447" s="13" t="s">
        <v>513</v>
      </c>
      <c r="J447" s="46" t="s">
        <v>523</v>
      </c>
    </row>
    <row r="448" spans="1:11" ht="78.75" x14ac:dyDescent="0.25">
      <c r="A448" s="31">
        <v>404</v>
      </c>
      <c r="B448" s="12" t="s">
        <v>740</v>
      </c>
      <c r="C448" s="46"/>
      <c r="D448" s="13" t="s">
        <v>233</v>
      </c>
      <c r="E448" s="11">
        <v>121</v>
      </c>
      <c r="F448" s="11">
        <v>200</v>
      </c>
      <c r="G448" s="13" t="s">
        <v>505</v>
      </c>
      <c r="H448" s="15">
        <v>3914816.12</v>
      </c>
      <c r="I448" s="13" t="s">
        <v>513</v>
      </c>
      <c r="J448" s="46" t="s">
        <v>523</v>
      </c>
    </row>
    <row r="449" spans="1:10" ht="90" x14ac:dyDescent="0.25">
      <c r="A449" s="31">
        <v>405</v>
      </c>
      <c r="B449" s="12" t="s">
        <v>741</v>
      </c>
      <c r="C449" s="46"/>
      <c r="D449" s="13" t="s">
        <v>233</v>
      </c>
      <c r="E449" s="11">
        <v>10</v>
      </c>
      <c r="F449" s="11">
        <v>100</v>
      </c>
      <c r="G449" s="13" t="s">
        <v>505</v>
      </c>
      <c r="H449" s="15">
        <v>165486.82999999999</v>
      </c>
      <c r="I449" s="13" t="s">
        <v>540</v>
      </c>
      <c r="J449" s="46" t="s">
        <v>541</v>
      </c>
    </row>
    <row r="450" spans="1:10" ht="78.75" x14ac:dyDescent="0.25">
      <c r="A450" s="31">
        <v>406</v>
      </c>
      <c r="B450" s="12" t="s">
        <v>742</v>
      </c>
      <c r="C450" s="46"/>
      <c r="D450" s="13" t="s">
        <v>233</v>
      </c>
      <c r="E450" s="11">
        <v>71</v>
      </c>
      <c r="F450" s="11">
        <v>200</v>
      </c>
      <c r="G450" s="13" t="s">
        <v>505</v>
      </c>
      <c r="H450" s="15">
        <v>2306423.4300000002</v>
      </c>
      <c r="I450" s="13" t="s">
        <v>513</v>
      </c>
      <c r="J450" s="46" t="s">
        <v>523</v>
      </c>
    </row>
    <row r="451" spans="1:10" ht="78.75" x14ac:dyDescent="0.25">
      <c r="A451" s="31">
        <v>407</v>
      </c>
      <c r="B451" s="12" t="s">
        <v>743</v>
      </c>
      <c r="C451" s="46"/>
      <c r="D451" s="13" t="s">
        <v>233</v>
      </c>
      <c r="E451" s="11">
        <v>76</v>
      </c>
      <c r="F451" s="11">
        <v>200</v>
      </c>
      <c r="G451" s="13" t="s">
        <v>505</v>
      </c>
      <c r="H451" s="15">
        <v>2463886.1800000002</v>
      </c>
      <c r="I451" s="13" t="s">
        <v>513</v>
      </c>
      <c r="J451" s="46" t="s">
        <v>523</v>
      </c>
    </row>
    <row r="452" spans="1:10" ht="90" x14ac:dyDescent="0.25">
      <c r="A452" s="31">
        <v>408</v>
      </c>
      <c r="B452" s="12" t="s">
        <v>744</v>
      </c>
      <c r="C452" s="46"/>
      <c r="D452" s="13" t="s">
        <v>233</v>
      </c>
      <c r="E452" s="11">
        <v>9</v>
      </c>
      <c r="F452" s="11">
        <v>200</v>
      </c>
      <c r="G452" s="13" t="s">
        <v>505</v>
      </c>
      <c r="H452" s="15">
        <v>296094.90000000002</v>
      </c>
      <c r="I452" s="13" t="s">
        <v>513</v>
      </c>
      <c r="J452" s="46" t="s">
        <v>514</v>
      </c>
    </row>
    <row r="453" spans="1:10" ht="78.75" x14ac:dyDescent="0.25">
      <c r="A453" s="31">
        <v>409</v>
      </c>
      <c r="B453" s="12" t="s">
        <v>745</v>
      </c>
      <c r="C453" s="46"/>
      <c r="D453" s="13" t="s">
        <v>233</v>
      </c>
      <c r="E453" s="11">
        <v>48</v>
      </c>
      <c r="F453" s="11">
        <v>100</v>
      </c>
      <c r="G453" s="13" t="s">
        <v>505</v>
      </c>
      <c r="H453" s="15">
        <v>803769.04</v>
      </c>
      <c r="I453" s="13" t="s">
        <v>540</v>
      </c>
      <c r="J453" s="16" t="s">
        <v>832</v>
      </c>
    </row>
    <row r="454" spans="1:10" ht="78.75" x14ac:dyDescent="0.25">
      <c r="A454" s="31">
        <v>410</v>
      </c>
      <c r="B454" s="12" t="s">
        <v>746</v>
      </c>
      <c r="C454" s="46"/>
      <c r="D454" s="13" t="s">
        <v>233</v>
      </c>
      <c r="E454" s="11">
        <v>52</v>
      </c>
      <c r="F454" s="11">
        <v>200</v>
      </c>
      <c r="G454" s="13" t="s">
        <v>505</v>
      </c>
      <c r="H454" s="15">
        <v>1696701.7</v>
      </c>
      <c r="I454" s="13" t="s">
        <v>513</v>
      </c>
      <c r="J454" s="46" t="s">
        <v>523</v>
      </c>
    </row>
    <row r="455" spans="1:10" ht="78.75" x14ac:dyDescent="0.25">
      <c r="A455" s="31">
        <v>411</v>
      </c>
      <c r="B455" s="12" t="s">
        <v>747</v>
      </c>
      <c r="C455" s="46"/>
      <c r="D455" s="13" t="s">
        <v>233</v>
      </c>
      <c r="E455" s="11">
        <v>3</v>
      </c>
      <c r="F455" s="11">
        <v>200</v>
      </c>
      <c r="G455" s="13" t="s">
        <v>505</v>
      </c>
      <c r="H455" s="15">
        <v>98763.23</v>
      </c>
      <c r="I455" s="13" t="s">
        <v>513</v>
      </c>
      <c r="J455" s="46" t="s">
        <v>523</v>
      </c>
    </row>
    <row r="456" spans="1:10" ht="78.75" x14ac:dyDescent="0.25">
      <c r="A456" s="31">
        <v>412</v>
      </c>
      <c r="B456" s="12" t="s">
        <v>748</v>
      </c>
      <c r="C456" s="46"/>
      <c r="D456" s="13" t="s">
        <v>233</v>
      </c>
      <c r="E456" s="11">
        <v>1</v>
      </c>
      <c r="F456" s="11">
        <v>200</v>
      </c>
      <c r="G456" s="13" t="s">
        <v>505</v>
      </c>
      <c r="H456" s="15">
        <v>39252.050000000003</v>
      </c>
      <c r="I456" s="13" t="s">
        <v>513</v>
      </c>
      <c r="J456" s="46" t="s">
        <v>523</v>
      </c>
    </row>
    <row r="457" spans="1:10" ht="78.75" x14ac:dyDescent="0.25">
      <c r="A457" s="31">
        <v>413</v>
      </c>
      <c r="B457" s="12" t="s">
        <v>749</v>
      </c>
      <c r="C457" s="46"/>
      <c r="D457" s="13" t="s">
        <v>233</v>
      </c>
      <c r="E457" s="11">
        <v>1</v>
      </c>
      <c r="F457" s="11">
        <v>200</v>
      </c>
      <c r="G457" s="13" t="s">
        <v>505</v>
      </c>
      <c r="H457" s="15">
        <v>43050.64</v>
      </c>
      <c r="I457" s="13" t="s">
        <v>513</v>
      </c>
      <c r="J457" s="46" t="s">
        <v>523</v>
      </c>
    </row>
    <row r="458" spans="1:10" ht="78.75" x14ac:dyDescent="0.25">
      <c r="A458" s="31">
        <v>414</v>
      </c>
      <c r="B458" s="12" t="s">
        <v>750</v>
      </c>
      <c r="C458" s="46"/>
      <c r="D458" s="13" t="s">
        <v>233</v>
      </c>
      <c r="E458" s="11">
        <v>1</v>
      </c>
      <c r="F458" s="11">
        <v>200</v>
      </c>
      <c r="G458" s="13" t="s">
        <v>505</v>
      </c>
      <c r="H458" s="15">
        <v>35453.47</v>
      </c>
      <c r="I458" s="13" t="s">
        <v>513</v>
      </c>
      <c r="J458" s="46" t="s">
        <v>523</v>
      </c>
    </row>
    <row r="459" spans="1:10" ht="78.75" x14ac:dyDescent="0.25">
      <c r="A459" s="31">
        <v>415</v>
      </c>
      <c r="B459" s="46" t="s">
        <v>751</v>
      </c>
      <c r="C459" s="45"/>
      <c r="D459" s="13" t="s">
        <v>233</v>
      </c>
      <c r="E459" s="11">
        <v>1</v>
      </c>
      <c r="F459" s="11">
        <v>200</v>
      </c>
      <c r="G459" s="13" t="s">
        <v>505</v>
      </c>
      <c r="H459" s="15">
        <v>34187.269999999997</v>
      </c>
      <c r="I459" s="13" t="s">
        <v>513</v>
      </c>
      <c r="J459" s="46" t="s">
        <v>523</v>
      </c>
    </row>
    <row r="460" spans="1:10" ht="78.75" x14ac:dyDescent="0.25">
      <c r="A460" s="31">
        <v>416</v>
      </c>
      <c r="B460" s="12" t="s">
        <v>752</v>
      </c>
      <c r="C460" s="46"/>
      <c r="D460" s="13" t="s">
        <v>233</v>
      </c>
      <c r="E460" s="11">
        <v>1</v>
      </c>
      <c r="F460" s="11">
        <v>200</v>
      </c>
      <c r="G460" s="13" t="s">
        <v>505</v>
      </c>
      <c r="H460" s="20">
        <v>27856.3</v>
      </c>
      <c r="I460" s="13" t="s">
        <v>513</v>
      </c>
      <c r="J460" s="46" t="s">
        <v>523</v>
      </c>
    </row>
    <row r="461" spans="1:10" ht="78.75" x14ac:dyDescent="0.25">
      <c r="A461" s="31">
        <v>417</v>
      </c>
      <c r="B461" s="16" t="s">
        <v>753</v>
      </c>
      <c r="C461" s="46"/>
      <c r="D461" s="13" t="s">
        <v>233</v>
      </c>
      <c r="E461" s="11">
        <v>8</v>
      </c>
      <c r="F461" s="11">
        <v>200</v>
      </c>
      <c r="G461" s="13" t="s">
        <v>505</v>
      </c>
      <c r="H461" s="20">
        <v>272231.99</v>
      </c>
      <c r="I461" s="13" t="s">
        <v>513</v>
      </c>
      <c r="J461" s="46" t="s">
        <v>523</v>
      </c>
    </row>
    <row r="462" spans="1:10" ht="78.75" x14ac:dyDescent="0.25">
      <c r="A462" s="31">
        <v>418</v>
      </c>
      <c r="B462" s="12" t="s">
        <v>754</v>
      </c>
      <c r="C462" s="46"/>
      <c r="D462" s="13" t="s">
        <v>233</v>
      </c>
      <c r="E462" s="11">
        <v>1</v>
      </c>
      <c r="F462" s="11">
        <v>200</v>
      </c>
      <c r="G462" s="13" t="s">
        <v>505</v>
      </c>
      <c r="H462" s="20">
        <v>29122.49</v>
      </c>
      <c r="I462" s="13" t="s">
        <v>513</v>
      </c>
      <c r="J462" s="46" t="s">
        <v>523</v>
      </c>
    </row>
    <row r="463" spans="1:10" ht="78.75" x14ac:dyDescent="0.25">
      <c r="A463" s="31">
        <v>419</v>
      </c>
      <c r="B463" s="12" t="s">
        <v>755</v>
      </c>
      <c r="C463" s="46"/>
      <c r="D463" s="13" t="s">
        <v>233</v>
      </c>
      <c r="E463" s="11">
        <v>1</v>
      </c>
      <c r="F463" s="11">
        <v>200</v>
      </c>
      <c r="G463" s="13" t="s">
        <v>505</v>
      </c>
      <c r="H463" s="20">
        <v>41784.44</v>
      </c>
      <c r="I463" s="13" t="s">
        <v>513</v>
      </c>
      <c r="J463" s="46" t="s">
        <v>523</v>
      </c>
    </row>
    <row r="464" spans="1:10" ht="78.75" x14ac:dyDescent="0.25">
      <c r="A464" s="31">
        <v>420</v>
      </c>
      <c r="B464" s="12" t="s">
        <v>756</v>
      </c>
      <c r="C464" s="46"/>
      <c r="D464" s="13" t="s">
        <v>233</v>
      </c>
      <c r="E464" s="11">
        <v>1</v>
      </c>
      <c r="F464" s="11">
        <v>200</v>
      </c>
      <c r="G464" s="13" t="s">
        <v>505</v>
      </c>
      <c r="H464" s="15">
        <v>21525.32</v>
      </c>
      <c r="I464" s="13" t="s">
        <v>513</v>
      </c>
      <c r="J464" s="46" t="s">
        <v>523</v>
      </c>
    </row>
    <row r="465" spans="1:10" ht="78.75" x14ac:dyDescent="0.25">
      <c r="A465" s="31">
        <v>421</v>
      </c>
      <c r="B465" s="12" t="s">
        <v>757</v>
      </c>
      <c r="C465" s="46"/>
      <c r="D465" s="13" t="s">
        <v>233</v>
      </c>
      <c r="E465" s="11">
        <v>2</v>
      </c>
      <c r="F465" s="11">
        <v>200</v>
      </c>
      <c r="G465" s="13" t="s">
        <v>505</v>
      </c>
      <c r="H465" s="15">
        <v>69640.740000000005</v>
      </c>
      <c r="I465" s="13" t="s">
        <v>513</v>
      </c>
      <c r="J465" s="46" t="s">
        <v>523</v>
      </c>
    </row>
    <row r="466" spans="1:10" ht="78.75" x14ac:dyDescent="0.25">
      <c r="A466" s="31">
        <v>422</v>
      </c>
      <c r="B466" s="12" t="s">
        <v>758</v>
      </c>
      <c r="C466" s="46"/>
      <c r="D466" s="13" t="s">
        <v>233</v>
      </c>
      <c r="E466" s="11">
        <v>2</v>
      </c>
      <c r="F466" s="11">
        <v>200</v>
      </c>
      <c r="G466" s="13" t="s">
        <v>505</v>
      </c>
      <c r="H466" s="15">
        <v>64575.96</v>
      </c>
      <c r="I466" s="13" t="s">
        <v>513</v>
      </c>
      <c r="J466" s="46" t="s">
        <v>523</v>
      </c>
    </row>
    <row r="467" spans="1:10" ht="78.75" x14ac:dyDescent="0.25">
      <c r="A467" s="31">
        <v>423</v>
      </c>
      <c r="B467" s="12" t="s">
        <v>759</v>
      </c>
      <c r="C467" s="46"/>
      <c r="D467" s="13" t="s">
        <v>233</v>
      </c>
      <c r="E467" s="11">
        <v>1</v>
      </c>
      <c r="F467" s="11">
        <v>200</v>
      </c>
      <c r="G467" s="13" t="s">
        <v>505</v>
      </c>
      <c r="H467" s="15">
        <v>21525.32</v>
      </c>
      <c r="I467" s="13" t="s">
        <v>513</v>
      </c>
      <c r="J467" s="46" t="s">
        <v>523</v>
      </c>
    </row>
    <row r="468" spans="1:10" ht="78.75" x14ac:dyDescent="0.25">
      <c r="A468" s="31">
        <v>424</v>
      </c>
      <c r="B468" s="12" t="s">
        <v>760</v>
      </c>
      <c r="C468" s="46"/>
      <c r="D468" s="13" t="s">
        <v>233</v>
      </c>
      <c r="E468" s="11">
        <v>0</v>
      </c>
      <c r="F468" s="11">
        <v>200</v>
      </c>
      <c r="G468" s="13" t="s">
        <v>505</v>
      </c>
      <c r="H468" s="18">
        <v>7597.17</v>
      </c>
      <c r="I468" s="13" t="s">
        <v>513</v>
      </c>
      <c r="J468" s="46" t="s">
        <v>523</v>
      </c>
    </row>
    <row r="469" spans="1:10" ht="78.75" x14ac:dyDescent="0.25">
      <c r="A469" s="31">
        <v>425</v>
      </c>
      <c r="B469" s="12" t="s">
        <v>761</v>
      </c>
      <c r="C469" s="46"/>
      <c r="D469" s="13" t="s">
        <v>233</v>
      </c>
      <c r="E469" s="11">
        <v>0</v>
      </c>
      <c r="F469" s="11">
        <v>200</v>
      </c>
      <c r="G469" s="13" t="s">
        <v>505</v>
      </c>
      <c r="H469" s="18">
        <v>7597.17</v>
      </c>
      <c r="I469" s="13" t="s">
        <v>513</v>
      </c>
      <c r="J469" s="46" t="s">
        <v>523</v>
      </c>
    </row>
    <row r="470" spans="1:10" ht="78.75" x14ac:dyDescent="0.25">
      <c r="A470" s="31">
        <v>426</v>
      </c>
      <c r="B470" s="12" t="s">
        <v>762</v>
      </c>
      <c r="C470" s="46"/>
      <c r="D470" s="13" t="s">
        <v>233</v>
      </c>
      <c r="E470" s="11">
        <v>2</v>
      </c>
      <c r="F470" s="11">
        <v>200</v>
      </c>
      <c r="G470" s="13" t="s">
        <v>505</v>
      </c>
      <c r="H470" s="20">
        <v>50647.81</v>
      </c>
      <c r="I470" s="13" t="s">
        <v>513</v>
      </c>
      <c r="J470" s="46" t="s">
        <v>523</v>
      </c>
    </row>
    <row r="471" spans="1:10" ht="90" x14ac:dyDescent="0.25">
      <c r="A471" s="31">
        <v>427</v>
      </c>
      <c r="B471" s="12" t="s">
        <v>763</v>
      </c>
      <c r="C471" s="46"/>
      <c r="D471" s="13" t="s">
        <v>233</v>
      </c>
      <c r="E471" s="11">
        <v>1</v>
      </c>
      <c r="F471" s="11">
        <v>200</v>
      </c>
      <c r="G471" s="13" t="s">
        <v>505</v>
      </c>
      <c r="H471" s="20">
        <v>21525.32</v>
      </c>
      <c r="I471" s="13" t="s">
        <v>513</v>
      </c>
      <c r="J471" s="46" t="s">
        <v>514</v>
      </c>
    </row>
    <row r="472" spans="1:10" ht="90" x14ac:dyDescent="0.25">
      <c r="A472" s="32">
        <v>428</v>
      </c>
      <c r="B472" s="46" t="s">
        <v>764</v>
      </c>
      <c r="C472" s="45"/>
      <c r="D472" s="25" t="s">
        <v>233</v>
      </c>
      <c r="E472" s="24">
        <v>0</v>
      </c>
      <c r="F472" s="24">
        <v>200</v>
      </c>
      <c r="G472" s="25" t="s">
        <v>505</v>
      </c>
      <c r="H472" s="27">
        <v>3895.99</v>
      </c>
      <c r="I472" s="25" t="s">
        <v>513</v>
      </c>
      <c r="J472" s="46" t="s">
        <v>514</v>
      </c>
    </row>
    <row r="473" spans="1:10" ht="78.75" x14ac:dyDescent="0.25">
      <c r="A473" s="31">
        <v>429</v>
      </c>
      <c r="B473" s="12" t="s">
        <v>765</v>
      </c>
      <c r="C473" s="46"/>
      <c r="D473" s="13" t="s">
        <v>233</v>
      </c>
      <c r="E473" s="11">
        <v>1</v>
      </c>
      <c r="F473" s="11">
        <v>200</v>
      </c>
      <c r="G473" s="13" t="s">
        <v>505</v>
      </c>
      <c r="H473" s="15">
        <v>25323.91</v>
      </c>
      <c r="I473" s="13" t="s">
        <v>513</v>
      </c>
      <c r="J473" s="46" t="s">
        <v>523</v>
      </c>
    </row>
    <row r="474" spans="1:10" ht="90" x14ac:dyDescent="0.25">
      <c r="A474" s="31">
        <v>430</v>
      </c>
      <c r="B474" s="45" t="s">
        <v>766</v>
      </c>
      <c r="C474" s="46"/>
      <c r="D474" s="13" t="s">
        <v>233</v>
      </c>
      <c r="E474" s="11">
        <v>1</v>
      </c>
      <c r="F474" s="11">
        <v>200</v>
      </c>
      <c r="G474" s="13" t="s">
        <v>505</v>
      </c>
      <c r="H474" s="15">
        <v>30388.69</v>
      </c>
      <c r="I474" s="13" t="s">
        <v>513</v>
      </c>
      <c r="J474" s="46" t="s">
        <v>514</v>
      </c>
    </row>
    <row r="475" spans="1:10" ht="78.75" x14ac:dyDescent="0.25">
      <c r="A475" s="31">
        <v>431</v>
      </c>
      <c r="B475" s="12" t="s">
        <v>767</v>
      </c>
      <c r="C475" s="46"/>
      <c r="D475" s="13" t="s">
        <v>233</v>
      </c>
      <c r="E475" s="11">
        <v>0</v>
      </c>
      <c r="F475" s="11">
        <v>200</v>
      </c>
      <c r="G475" s="13" t="s">
        <v>505</v>
      </c>
      <c r="H475" s="15">
        <v>11395.76</v>
      </c>
      <c r="I475" s="13" t="s">
        <v>513</v>
      </c>
      <c r="J475" s="46" t="s">
        <v>523</v>
      </c>
    </row>
    <row r="476" spans="1:10" ht="78.75" x14ac:dyDescent="0.25">
      <c r="A476" s="32">
        <v>432</v>
      </c>
      <c r="B476" s="12" t="s">
        <v>768</v>
      </c>
      <c r="C476" s="46"/>
      <c r="D476" s="25" t="s">
        <v>233</v>
      </c>
      <c r="E476" s="24">
        <v>1</v>
      </c>
      <c r="F476" s="24">
        <v>200</v>
      </c>
      <c r="G476" s="25" t="s">
        <v>505</v>
      </c>
      <c r="H476" s="38">
        <v>35453.47</v>
      </c>
      <c r="I476" s="25" t="s">
        <v>513</v>
      </c>
      <c r="J476" s="46" t="s">
        <v>523</v>
      </c>
    </row>
    <row r="477" spans="1:10" ht="78.75" x14ac:dyDescent="0.25">
      <c r="A477" s="31">
        <v>433</v>
      </c>
      <c r="B477" s="12" t="s">
        <v>769</v>
      </c>
      <c r="C477" s="46"/>
      <c r="D477" s="13" t="s">
        <v>233</v>
      </c>
      <c r="E477" s="11">
        <v>1</v>
      </c>
      <c r="F477" s="11">
        <v>200</v>
      </c>
      <c r="G477" s="13" t="s">
        <v>505</v>
      </c>
      <c r="H477" s="15">
        <v>17726.73</v>
      </c>
      <c r="I477" s="13" t="s">
        <v>513</v>
      </c>
      <c r="J477" s="46" t="s">
        <v>523</v>
      </c>
    </row>
    <row r="478" spans="1:10" ht="90" x14ac:dyDescent="0.25">
      <c r="A478" s="31">
        <v>434</v>
      </c>
      <c r="B478" s="12" t="s">
        <v>770</v>
      </c>
      <c r="C478" s="46"/>
      <c r="D478" s="13" t="s">
        <v>233</v>
      </c>
      <c r="E478" s="11">
        <v>0</v>
      </c>
      <c r="F478" s="11">
        <v>200</v>
      </c>
      <c r="G478" s="13" t="s">
        <v>505</v>
      </c>
      <c r="H478" s="15">
        <v>10129.56</v>
      </c>
      <c r="I478" s="13" t="s">
        <v>513</v>
      </c>
      <c r="J478" s="16" t="s">
        <v>851</v>
      </c>
    </row>
    <row r="479" spans="1:10" ht="78.75" x14ac:dyDescent="0.25">
      <c r="A479" s="31">
        <v>435</v>
      </c>
      <c r="B479" s="12" t="s">
        <v>771</v>
      </c>
      <c r="C479" s="46"/>
      <c r="D479" s="13" t="s">
        <v>233</v>
      </c>
      <c r="E479" s="11">
        <v>0</v>
      </c>
      <c r="F479" s="11">
        <v>200</v>
      </c>
      <c r="G479" s="13" t="s">
        <v>505</v>
      </c>
      <c r="H479" s="15">
        <v>15194.34</v>
      </c>
      <c r="I479" s="13" t="s">
        <v>513</v>
      </c>
      <c r="J479" s="46" t="s">
        <v>523</v>
      </c>
    </row>
    <row r="480" spans="1:10" ht="78.75" x14ac:dyDescent="0.25">
      <c r="A480" s="31">
        <v>436</v>
      </c>
      <c r="B480" s="12" t="s">
        <v>772</v>
      </c>
      <c r="C480" s="46"/>
      <c r="D480" s="13" t="s">
        <v>233</v>
      </c>
      <c r="E480" s="11">
        <v>3</v>
      </c>
      <c r="F480" s="11">
        <v>200</v>
      </c>
      <c r="G480" s="13" t="s">
        <v>505</v>
      </c>
      <c r="H480" s="15">
        <v>84835.08</v>
      </c>
      <c r="I480" s="13" t="s">
        <v>513</v>
      </c>
      <c r="J480" s="46" t="s">
        <v>523</v>
      </c>
    </row>
    <row r="481" spans="1:10" ht="78.75" x14ac:dyDescent="0.25">
      <c r="A481" s="31">
        <v>437</v>
      </c>
      <c r="B481" s="12" t="s">
        <v>773</v>
      </c>
      <c r="C481" s="46"/>
      <c r="D481" s="13" t="s">
        <v>233</v>
      </c>
      <c r="E481" s="11">
        <v>1</v>
      </c>
      <c r="F481" s="11">
        <v>200</v>
      </c>
      <c r="G481" s="13" t="s">
        <v>505</v>
      </c>
      <c r="H481" s="15">
        <v>46216.13</v>
      </c>
      <c r="I481" s="13" t="s">
        <v>513</v>
      </c>
      <c r="J481" s="46" t="s">
        <v>523</v>
      </c>
    </row>
    <row r="482" spans="1:10" ht="90" x14ac:dyDescent="0.25">
      <c r="A482" s="31">
        <v>438</v>
      </c>
      <c r="B482" s="12" t="s">
        <v>774</v>
      </c>
      <c r="C482" s="46"/>
      <c r="D482" s="13" t="s">
        <v>233</v>
      </c>
      <c r="E482" s="11">
        <v>0</v>
      </c>
      <c r="F482" s="11">
        <v>200</v>
      </c>
      <c r="G482" s="13" t="s">
        <v>505</v>
      </c>
      <c r="H482" s="15">
        <v>11395.76</v>
      </c>
      <c r="I482" s="13" t="s">
        <v>513</v>
      </c>
      <c r="J482" s="46" t="s">
        <v>514</v>
      </c>
    </row>
    <row r="483" spans="1:10" ht="90" x14ac:dyDescent="0.25">
      <c r="A483" s="31">
        <v>439</v>
      </c>
      <c r="B483" s="16" t="s">
        <v>775</v>
      </c>
      <c r="C483" s="46"/>
      <c r="D483" s="13" t="s">
        <v>233</v>
      </c>
      <c r="E483" s="11">
        <v>0</v>
      </c>
      <c r="F483" s="11">
        <v>200</v>
      </c>
      <c r="G483" s="13" t="s">
        <v>505</v>
      </c>
      <c r="H483" s="15">
        <v>11395.76</v>
      </c>
      <c r="I483" s="13" t="s">
        <v>513</v>
      </c>
      <c r="J483" s="46" t="s">
        <v>514</v>
      </c>
    </row>
    <row r="484" spans="1:10" ht="90" x14ac:dyDescent="0.25">
      <c r="A484" s="31">
        <v>440</v>
      </c>
      <c r="B484" s="12" t="s">
        <v>776</v>
      </c>
      <c r="C484" s="46"/>
      <c r="D484" s="13" t="s">
        <v>233</v>
      </c>
      <c r="E484" s="11">
        <v>1</v>
      </c>
      <c r="F484" s="11">
        <v>200</v>
      </c>
      <c r="G484" s="13" t="s">
        <v>505</v>
      </c>
      <c r="H484" s="15">
        <v>26590.1</v>
      </c>
      <c r="I484" s="13" t="s">
        <v>513</v>
      </c>
      <c r="J484" s="46" t="s">
        <v>514</v>
      </c>
    </row>
    <row r="485" spans="1:10" ht="90" x14ac:dyDescent="0.2">
      <c r="A485" s="32">
        <v>441</v>
      </c>
      <c r="B485" s="16" t="s">
        <v>852</v>
      </c>
      <c r="C485" s="47"/>
      <c r="D485" s="25" t="s">
        <v>233</v>
      </c>
      <c r="E485" s="24">
        <v>2</v>
      </c>
      <c r="F485" s="24">
        <v>200</v>
      </c>
      <c r="G485" s="25" t="s">
        <v>505</v>
      </c>
      <c r="H485" s="38">
        <v>53180.2</v>
      </c>
      <c r="I485" s="25" t="s">
        <v>513</v>
      </c>
      <c r="J485" s="46" t="s">
        <v>514</v>
      </c>
    </row>
    <row r="486" spans="1:10" ht="90" x14ac:dyDescent="0.25">
      <c r="A486" s="31">
        <v>442</v>
      </c>
      <c r="B486" s="12" t="s">
        <v>777</v>
      </c>
      <c r="C486" s="46"/>
      <c r="D486" s="13" t="s">
        <v>233</v>
      </c>
      <c r="E486" s="11">
        <v>1</v>
      </c>
      <c r="F486" s="11">
        <v>200</v>
      </c>
      <c r="G486" s="13" t="s">
        <v>505</v>
      </c>
      <c r="H486" s="20">
        <v>41784.44</v>
      </c>
      <c r="I486" s="13" t="s">
        <v>513</v>
      </c>
      <c r="J486" s="46" t="s">
        <v>514</v>
      </c>
    </row>
    <row r="487" spans="1:10" ht="78.75" x14ac:dyDescent="0.25">
      <c r="A487" s="31">
        <v>443</v>
      </c>
      <c r="B487" s="12" t="s">
        <v>778</v>
      </c>
      <c r="C487" s="46"/>
      <c r="D487" s="13" t="s">
        <v>233</v>
      </c>
      <c r="E487" s="11">
        <v>1</v>
      </c>
      <c r="F487" s="11">
        <v>200</v>
      </c>
      <c r="G487" s="13" t="s">
        <v>505</v>
      </c>
      <c r="H487" s="20">
        <v>31654.880000000001</v>
      </c>
      <c r="I487" s="13" t="s">
        <v>513</v>
      </c>
      <c r="J487" s="46" t="s">
        <v>523</v>
      </c>
    </row>
    <row r="488" spans="1:10" ht="78.75" x14ac:dyDescent="0.25">
      <c r="A488" s="31">
        <v>444</v>
      </c>
      <c r="B488" s="12" t="s">
        <v>779</v>
      </c>
      <c r="C488" s="46"/>
      <c r="D488" s="13" t="s">
        <v>233</v>
      </c>
      <c r="E488" s="11">
        <v>1</v>
      </c>
      <c r="F488" s="11">
        <v>200</v>
      </c>
      <c r="G488" s="13" t="s">
        <v>505</v>
      </c>
      <c r="H488" s="20">
        <v>43050.64</v>
      </c>
      <c r="I488" s="13" t="s">
        <v>513</v>
      </c>
      <c r="J488" s="46" t="s">
        <v>523</v>
      </c>
    </row>
    <row r="489" spans="1:10" ht="100.5" customHeight="1" x14ac:dyDescent="0.25">
      <c r="A489" s="31">
        <v>445</v>
      </c>
      <c r="B489" s="16" t="s">
        <v>877</v>
      </c>
      <c r="C489" s="46" t="s">
        <v>780</v>
      </c>
      <c r="D489" s="13" t="s">
        <v>233</v>
      </c>
      <c r="E489" s="11">
        <v>5</v>
      </c>
      <c r="F489" s="11">
        <v>500</v>
      </c>
      <c r="G489" s="13" t="s">
        <v>505</v>
      </c>
      <c r="H489" s="20">
        <v>211886.79</v>
      </c>
      <c r="I489" s="13" t="s">
        <v>530</v>
      </c>
      <c r="J489" s="16" t="s">
        <v>878</v>
      </c>
    </row>
    <row r="490" spans="1:10" ht="90" x14ac:dyDescent="0.25">
      <c r="A490" s="31">
        <v>446</v>
      </c>
      <c r="B490" s="16" t="s">
        <v>781</v>
      </c>
      <c r="C490" s="12" t="s">
        <v>782</v>
      </c>
      <c r="D490" s="13" t="s">
        <v>233</v>
      </c>
      <c r="E490" s="11">
        <v>1</v>
      </c>
      <c r="F490" s="11">
        <v>150</v>
      </c>
      <c r="G490" s="13" t="s">
        <v>505</v>
      </c>
      <c r="H490" s="18">
        <v>8451.83</v>
      </c>
      <c r="I490" s="13" t="s">
        <v>540</v>
      </c>
      <c r="J490" s="46" t="s">
        <v>541</v>
      </c>
    </row>
    <row r="491" spans="1:10" ht="90" x14ac:dyDescent="0.25">
      <c r="A491" s="31">
        <v>447</v>
      </c>
      <c r="B491" s="16" t="s">
        <v>783</v>
      </c>
      <c r="C491" s="12" t="s">
        <v>782</v>
      </c>
      <c r="D491" s="13" t="s">
        <v>233</v>
      </c>
      <c r="E491" s="11">
        <v>0</v>
      </c>
      <c r="F491" s="11">
        <v>160</v>
      </c>
      <c r="G491" s="13" t="s">
        <v>505</v>
      </c>
      <c r="H491" s="35">
        <v>862.09</v>
      </c>
      <c r="I491" s="13" t="s">
        <v>540</v>
      </c>
      <c r="J491" s="46" t="s">
        <v>541</v>
      </c>
    </row>
    <row r="492" spans="1:10" ht="78.75" x14ac:dyDescent="0.25">
      <c r="A492" s="31">
        <v>448</v>
      </c>
      <c r="B492" s="12" t="s">
        <v>784</v>
      </c>
      <c r="C492" s="12" t="s">
        <v>782</v>
      </c>
      <c r="D492" s="13" t="s">
        <v>233</v>
      </c>
      <c r="E492" s="11">
        <v>1</v>
      </c>
      <c r="F492" s="11">
        <v>225</v>
      </c>
      <c r="G492" s="13" t="s">
        <v>505</v>
      </c>
      <c r="H492" s="40">
        <v>37726.129999999997</v>
      </c>
      <c r="I492" s="13" t="s">
        <v>513</v>
      </c>
      <c r="J492" s="46" t="s">
        <v>523</v>
      </c>
    </row>
    <row r="493" spans="1:10" ht="90" x14ac:dyDescent="0.25">
      <c r="A493" s="31">
        <v>449</v>
      </c>
      <c r="B493" s="46" t="s">
        <v>785</v>
      </c>
      <c r="C493" s="16" t="s">
        <v>782</v>
      </c>
      <c r="D493" s="13" t="s">
        <v>233</v>
      </c>
      <c r="E493" s="11">
        <v>6</v>
      </c>
      <c r="F493" s="11">
        <v>160</v>
      </c>
      <c r="G493" s="13" t="s">
        <v>505</v>
      </c>
      <c r="H493" s="40">
        <v>109383.59</v>
      </c>
      <c r="I493" s="13" t="s">
        <v>540</v>
      </c>
      <c r="J493" s="46" t="s">
        <v>541</v>
      </c>
    </row>
    <row r="494" spans="1:10" ht="90" x14ac:dyDescent="0.25">
      <c r="A494" s="31">
        <v>450</v>
      </c>
      <c r="B494" s="12" t="s">
        <v>786</v>
      </c>
      <c r="C494" s="12" t="s">
        <v>782</v>
      </c>
      <c r="D494" s="13" t="s">
        <v>233</v>
      </c>
      <c r="E494" s="11">
        <v>0</v>
      </c>
      <c r="F494" s="11">
        <v>110</v>
      </c>
      <c r="G494" s="13" t="s">
        <v>505</v>
      </c>
      <c r="H494" s="35">
        <v>811.38</v>
      </c>
      <c r="I494" s="13" t="s">
        <v>540</v>
      </c>
      <c r="J494" s="46" t="s">
        <v>541</v>
      </c>
    </row>
    <row r="495" spans="1:10" ht="112.5" x14ac:dyDescent="0.25">
      <c r="A495" s="31">
        <v>451</v>
      </c>
      <c r="B495" s="12" t="s">
        <v>787</v>
      </c>
      <c r="C495" s="12" t="s">
        <v>788</v>
      </c>
      <c r="D495" s="13" t="s">
        <v>233</v>
      </c>
      <c r="E495" s="11">
        <v>3</v>
      </c>
      <c r="F495" s="11">
        <v>500</v>
      </c>
      <c r="G495" s="13" t="s">
        <v>505</v>
      </c>
      <c r="H495" s="15">
        <v>105943.39</v>
      </c>
      <c r="I495" s="13" t="s">
        <v>530</v>
      </c>
      <c r="J495" s="46" t="s">
        <v>625</v>
      </c>
    </row>
    <row r="496" spans="1:10" ht="112.5" x14ac:dyDescent="0.25">
      <c r="A496" s="31">
        <v>452</v>
      </c>
      <c r="B496" s="12" t="s">
        <v>789</v>
      </c>
      <c r="C496" s="45" t="s">
        <v>790</v>
      </c>
      <c r="D496" s="13" t="s">
        <v>233</v>
      </c>
      <c r="E496" s="11">
        <v>3</v>
      </c>
      <c r="F496" s="11">
        <v>500</v>
      </c>
      <c r="G496" s="13" t="s">
        <v>505</v>
      </c>
      <c r="H496" s="15">
        <v>107638.49</v>
      </c>
      <c r="I496" s="13" t="s">
        <v>530</v>
      </c>
      <c r="J496" s="46" t="s">
        <v>625</v>
      </c>
    </row>
    <row r="497" spans="1:10" ht="112.5" x14ac:dyDescent="0.25">
      <c r="A497" s="31">
        <v>453</v>
      </c>
      <c r="B497" s="12" t="s">
        <v>791</v>
      </c>
      <c r="C497" s="12" t="s">
        <v>792</v>
      </c>
      <c r="D497" s="13" t="s">
        <v>233</v>
      </c>
      <c r="E497" s="11">
        <v>2</v>
      </c>
      <c r="F497" s="11">
        <v>500</v>
      </c>
      <c r="G497" s="13" t="s">
        <v>505</v>
      </c>
      <c r="H497" s="40">
        <v>88992.45</v>
      </c>
      <c r="I497" s="13" t="s">
        <v>530</v>
      </c>
      <c r="J497" s="46" t="s">
        <v>625</v>
      </c>
    </row>
    <row r="498" spans="1:10" ht="101.25" x14ac:dyDescent="0.25">
      <c r="A498" s="31">
        <v>454</v>
      </c>
      <c r="B498" s="16" t="s">
        <v>793</v>
      </c>
      <c r="C498" s="12" t="s">
        <v>794</v>
      </c>
      <c r="D498" s="13" t="s">
        <v>233</v>
      </c>
      <c r="E498" s="11">
        <v>0</v>
      </c>
      <c r="F498" s="11">
        <v>600</v>
      </c>
      <c r="G498" s="13" t="s">
        <v>505</v>
      </c>
      <c r="H498" s="18">
        <v>2330.75</v>
      </c>
      <c r="I498" s="13" t="s">
        <v>509</v>
      </c>
      <c r="J498" s="46" t="s">
        <v>510</v>
      </c>
    </row>
    <row r="499" spans="1:10" ht="101.25" x14ac:dyDescent="0.25">
      <c r="A499" s="31">
        <v>455</v>
      </c>
      <c r="B499" s="12" t="s">
        <v>795</v>
      </c>
      <c r="C499" s="46" t="s">
        <v>796</v>
      </c>
      <c r="D499" s="13" t="s">
        <v>341</v>
      </c>
      <c r="E499" s="11">
        <v>500</v>
      </c>
      <c r="F499" s="11">
        <v>400</v>
      </c>
      <c r="G499" s="13" t="s">
        <v>505</v>
      </c>
      <c r="H499" s="40">
        <v>13499.29</v>
      </c>
      <c r="I499" s="13" t="s">
        <v>509</v>
      </c>
      <c r="J499" s="46" t="s">
        <v>510</v>
      </c>
    </row>
    <row r="500" spans="1:10" ht="112.5" x14ac:dyDescent="0.25">
      <c r="A500" s="31">
        <v>456</v>
      </c>
      <c r="B500" s="16" t="s">
        <v>853</v>
      </c>
      <c r="C500" s="16" t="s">
        <v>797</v>
      </c>
      <c r="D500" s="13" t="s">
        <v>233</v>
      </c>
      <c r="E500" s="11">
        <v>4</v>
      </c>
      <c r="F500" s="11">
        <v>500</v>
      </c>
      <c r="G500" s="13" t="s">
        <v>505</v>
      </c>
      <c r="H500" s="40">
        <v>148320.75</v>
      </c>
      <c r="I500" s="13" t="s">
        <v>530</v>
      </c>
      <c r="J500" s="16" t="s">
        <v>854</v>
      </c>
    </row>
    <row r="501" spans="1:10" ht="101.25" x14ac:dyDescent="0.25">
      <c r="A501" s="31">
        <v>457</v>
      </c>
      <c r="B501" s="12" t="s">
        <v>798</v>
      </c>
      <c r="C501" s="12" t="s">
        <v>799</v>
      </c>
      <c r="D501" s="13" t="s">
        <v>233</v>
      </c>
      <c r="E501" s="11">
        <v>1</v>
      </c>
      <c r="F501" s="11">
        <v>400</v>
      </c>
      <c r="G501" s="13" t="s">
        <v>505</v>
      </c>
      <c r="H501" s="20">
        <v>16199.14</v>
      </c>
      <c r="I501" s="13" t="s">
        <v>509</v>
      </c>
      <c r="J501" s="46" t="s">
        <v>510</v>
      </c>
    </row>
    <row r="502" spans="1:10" ht="112.5" x14ac:dyDescent="0.25">
      <c r="A502" s="31">
        <v>458</v>
      </c>
      <c r="B502" s="16" t="s">
        <v>800</v>
      </c>
      <c r="C502" s="12" t="s">
        <v>801</v>
      </c>
      <c r="D502" s="13" t="s">
        <v>233</v>
      </c>
      <c r="E502" s="11">
        <v>0</v>
      </c>
      <c r="F502" s="11">
        <v>800</v>
      </c>
      <c r="G502" s="13" t="s">
        <v>505</v>
      </c>
      <c r="H502" s="18">
        <v>8947.1200000000008</v>
      </c>
      <c r="I502" s="13" t="s">
        <v>506</v>
      </c>
      <c r="J502" s="46" t="s">
        <v>567</v>
      </c>
    </row>
    <row r="503" spans="1:10" ht="90" x14ac:dyDescent="0.25">
      <c r="A503" s="31">
        <v>459</v>
      </c>
      <c r="B503" s="16" t="s">
        <v>802</v>
      </c>
      <c r="C503" s="16" t="s">
        <v>600</v>
      </c>
      <c r="D503" s="13" t="s">
        <v>233</v>
      </c>
      <c r="E503" s="11">
        <v>1</v>
      </c>
      <c r="F503" s="11">
        <v>150</v>
      </c>
      <c r="G503" s="13" t="s">
        <v>505</v>
      </c>
      <c r="H503" s="20">
        <v>13522.93</v>
      </c>
      <c r="I503" s="13" t="s">
        <v>540</v>
      </c>
      <c r="J503" s="46" t="s">
        <v>541</v>
      </c>
    </row>
    <row r="504" spans="1:10" ht="90" x14ac:dyDescent="0.25">
      <c r="A504" s="31">
        <v>460</v>
      </c>
      <c r="B504" s="16" t="s">
        <v>803</v>
      </c>
      <c r="C504" s="12" t="s">
        <v>600</v>
      </c>
      <c r="D504" s="13" t="s">
        <v>233</v>
      </c>
      <c r="E504" s="11">
        <v>0</v>
      </c>
      <c r="F504" s="11">
        <v>150</v>
      </c>
      <c r="G504" s="13" t="s">
        <v>505</v>
      </c>
      <c r="H504" s="18">
        <v>6761.46</v>
      </c>
      <c r="I504" s="13" t="s">
        <v>540</v>
      </c>
      <c r="J504" s="46" t="s">
        <v>541</v>
      </c>
    </row>
    <row r="505" spans="1:10" ht="90" x14ac:dyDescent="0.25">
      <c r="A505" s="31">
        <v>461</v>
      </c>
      <c r="B505" s="12" t="s">
        <v>804</v>
      </c>
      <c r="C505" s="12" t="s">
        <v>600</v>
      </c>
      <c r="D505" s="13" t="s">
        <v>233</v>
      </c>
      <c r="E505" s="11">
        <v>0</v>
      </c>
      <c r="F505" s="11">
        <v>150</v>
      </c>
      <c r="G505" s="13" t="s">
        <v>505</v>
      </c>
      <c r="H505" s="18">
        <v>4225.92</v>
      </c>
      <c r="I505" s="13" t="s">
        <v>540</v>
      </c>
      <c r="J505" s="46" t="s">
        <v>541</v>
      </c>
    </row>
    <row r="506" spans="1:10" ht="78.75" x14ac:dyDescent="0.25">
      <c r="A506" s="31">
        <v>462</v>
      </c>
      <c r="B506" s="16" t="s">
        <v>805</v>
      </c>
      <c r="C506" s="12" t="s">
        <v>600</v>
      </c>
      <c r="D506" s="13" t="s">
        <v>233</v>
      </c>
      <c r="E506" s="11">
        <v>0</v>
      </c>
      <c r="F506" s="11">
        <v>200</v>
      </c>
      <c r="G506" s="13" t="s">
        <v>505</v>
      </c>
      <c r="H506" s="20">
        <v>12986.62</v>
      </c>
      <c r="I506" s="13" t="s">
        <v>513</v>
      </c>
      <c r="J506" s="46" t="s">
        <v>523</v>
      </c>
    </row>
    <row r="507" spans="1:10" ht="90" x14ac:dyDescent="0.25">
      <c r="A507" s="31">
        <v>463</v>
      </c>
      <c r="B507" s="12" t="s">
        <v>806</v>
      </c>
      <c r="C507" s="16" t="s">
        <v>600</v>
      </c>
      <c r="D507" s="13" t="s">
        <v>233</v>
      </c>
      <c r="E507" s="11">
        <v>1</v>
      </c>
      <c r="F507" s="11">
        <v>150</v>
      </c>
      <c r="G507" s="13" t="s">
        <v>505</v>
      </c>
      <c r="H507" s="20">
        <v>20284.39</v>
      </c>
      <c r="I507" s="13" t="s">
        <v>540</v>
      </c>
      <c r="J507" s="46" t="s">
        <v>541</v>
      </c>
    </row>
    <row r="508" spans="1:10" ht="90" x14ac:dyDescent="0.25">
      <c r="A508" s="31">
        <v>464</v>
      </c>
      <c r="B508" s="12" t="s">
        <v>807</v>
      </c>
      <c r="C508" s="12" t="s">
        <v>600</v>
      </c>
      <c r="D508" s="13" t="s">
        <v>233</v>
      </c>
      <c r="E508" s="11">
        <v>1</v>
      </c>
      <c r="F508" s="11">
        <v>150</v>
      </c>
      <c r="G508" s="13" t="s">
        <v>505</v>
      </c>
      <c r="H508" s="20">
        <v>16903.66</v>
      </c>
      <c r="I508" s="13" t="s">
        <v>540</v>
      </c>
      <c r="J508" s="46" t="s">
        <v>541</v>
      </c>
    </row>
    <row r="509" spans="1:10" ht="90" x14ac:dyDescent="0.25">
      <c r="A509" s="31">
        <v>465</v>
      </c>
      <c r="B509" s="12" t="s">
        <v>808</v>
      </c>
      <c r="C509" s="12" t="s">
        <v>600</v>
      </c>
      <c r="D509" s="13" t="s">
        <v>233</v>
      </c>
      <c r="E509" s="11">
        <v>1</v>
      </c>
      <c r="F509" s="11">
        <v>150</v>
      </c>
      <c r="G509" s="13" t="s">
        <v>505</v>
      </c>
      <c r="H509" s="18">
        <v>8451.83</v>
      </c>
      <c r="I509" s="13" t="s">
        <v>540</v>
      </c>
      <c r="J509" s="46" t="s">
        <v>541</v>
      </c>
    </row>
    <row r="510" spans="1:10" ht="78.75" x14ac:dyDescent="0.25">
      <c r="A510" s="31">
        <v>466</v>
      </c>
      <c r="B510" s="12" t="s">
        <v>809</v>
      </c>
      <c r="C510" s="12" t="s">
        <v>600</v>
      </c>
      <c r="D510" s="13" t="s">
        <v>233</v>
      </c>
      <c r="E510" s="11">
        <v>1</v>
      </c>
      <c r="F510" s="11">
        <v>150</v>
      </c>
      <c r="G510" s="13" t="s">
        <v>505</v>
      </c>
      <c r="H510" s="20">
        <v>16903.66</v>
      </c>
      <c r="I510" s="13" t="s">
        <v>540</v>
      </c>
      <c r="J510" s="46" t="s">
        <v>585</v>
      </c>
    </row>
    <row r="511" spans="1:10" ht="78.75" x14ac:dyDescent="0.25">
      <c r="A511" s="31">
        <v>467</v>
      </c>
      <c r="B511" s="16" t="s">
        <v>810</v>
      </c>
      <c r="C511" s="16" t="s">
        <v>600</v>
      </c>
      <c r="D511" s="13" t="s">
        <v>233</v>
      </c>
      <c r="E511" s="11">
        <v>0</v>
      </c>
      <c r="F511" s="11">
        <v>150</v>
      </c>
      <c r="G511" s="13" t="s">
        <v>505</v>
      </c>
      <c r="H511" s="18">
        <v>2704.59</v>
      </c>
      <c r="I511" s="13" t="s">
        <v>540</v>
      </c>
      <c r="J511" s="46" t="s">
        <v>585</v>
      </c>
    </row>
    <row r="512" spans="1:10" ht="90" x14ac:dyDescent="0.25">
      <c r="A512" s="31">
        <v>468</v>
      </c>
      <c r="B512" s="16" t="s">
        <v>811</v>
      </c>
      <c r="C512" s="12" t="s">
        <v>600</v>
      </c>
      <c r="D512" s="13" t="s">
        <v>233</v>
      </c>
      <c r="E512" s="11">
        <v>0</v>
      </c>
      <c r="F512" s="11">
        <v>100</v>
      </c>
      <c r="G512" s="13" t="s">
        <v>505</v>
      </c>
      <c r="H512" s="18">
        <v>3887.84</v>
      </c>
      <c r="I512" s="13" t="s">
        <v>540</v>
      </c>
      <c r="J512" s="46" t="s">
        <v>541</v>
      </c>
    </row>
    <row r="513" spans="1:10" ht="90" x14ac:dyDescent="0.25">
      <c r="A513" s="31">
        <v>469</v>
      </c>
      <c r="B513" s="12" t="s">
        <v>812</v>
      </c>
      <c r="C513" s="12" t="s">
        <v>600</v>
      </c>
      <c r="D513" s="13" t="s">
        <v>233</v>
      </c>
      <c r="E513" s="11">
        <v>1</v>
      </c>
      <c r="F513" s="11">
        <v>150</v>
      </c>
      <c r="G513" s="13" t="s">
        <v>505</v>
      </c>
      <c r="H513" s="40">
        <v>10142.200000000001</v>
      </c>
      <c r="I513" s="13" t="s">
        <v>540</v>
      </c>
      <c r="J513" s="46" t="s">
        <v>541</v>
      </c>
    </row>
    <row r="514" spans="1:10" ht="112.5" x14ac:dyDescent="0.25">
      <c r="A514" s="31">
        <v>470</v>
      </c>
      <c r="B514" s="46" t="s">
        <v>813</v>
      </c>
      <c r="C514" s="12" t="s">
        <v>600</v>
      </c>
      <c r="D514" s="13" t="s">
        <v>233</v>
      </c>
      <c r="E514" s="11">
        <v>3</v>
      </c>
      <c r="F514" s="11">
        <v>300</v>
      </c>
      <c r="G514" s="13" t="s">
        <v>505</v>
      </c>
      <c r="H514" s="40">
        <v>80995.72</v>
      </c>
      <c r="I514" s="13" t="s">
        <v>668</v>
      </c>
      <c r="J514" s="46" t="s">
        <v>594</v>
      </c>
    </row>
    <row r="515" spans="1:10" ht="45" x14ac:dyDescent="0.25">
      <c r="A515" s="32">
        <v>471</v>
      </c>
      <c r="B515" s="16" t="s">
        <v>855</v>
      </c>
      <c r="C515" s="16" t="s">
        <v>814</v>
      </c>
      <c r="D515" s="25" t="s">
        <v>815</v>
      </c>
      <c r="E515" s="24">
        <v>100</v>
      </c>
      <c r="F515" s="45"/>
      <c r="G515" s="25" t="s">
        <v>111</v>
      </c>
      <c r="H515" s="41">
        <v>525857.5</v>
      </c>
      <c r="I515" s="45"/>
      <c r="J515" s="45"/>
    </row>
    <row r="516" spans="1:10" ht="45" x14ac:dyDescent="0.25">
      <c r="A516" s="31">
        <v>472</v>
      </c>
      <c r="B516" s="46" t="s">
        <v>816</v>
      </c>
      <c r="C516" s="16" t="s">
        <v>817</v>
      </c>
      <c r="D516" s="13" t="s">
        <v>815</v>
      </c>
      <c r="E516" s="11">
        <v>100</v>
      </c>
      <c r="F516" s="46"/>
      <c r="G516" s="13" t="s">
        <v>818</v>
      </c>
      <c r="H516" s="15">
        <v>101603.48</v>
      </c>
      <c r="I516" s="46"/>
      <c r="J516" s="46"/>
    </row>
    <row r="517" spans="1:10" ht="33.75" x14ac:dyDescent="0.25">
      <c r="A517" s="31">
        <v>473</v>
      </c>
      <c r="B517" s="46" t="s">
        <v>819</v>
      </c>
      <c r="C517" s="12" t="s">
        <v>820</v>
      </c>
      <c r="D517" s="13" t="s">
        <v>282</v>
      </c>
      <c r="E517" s="11">
        <v>1</v>
      </c>
      <c r="F517" s="46"/>
      <c r="G517" s="21">
        <v>2016</v>
      </c>
      <c r="H517" s="15">
        <v>25428.07</v>
      </c>
      <c r="I517" s="46"/>
      <c r="J517" s="46"/>
    </row>
    <row r="518" spans="1:10" ht="33.75" x14ac:dyDescent="0.25">
      <c r="A518" s="31">
        <v>474</v>
      </c>
      <c r="B518" s="46" t="s">
        <v>821</v>
      </c>
      <c r="C518" s="12" t="s">
        <v>814</v>
      </c>
      <c r="D518" s="13" t="s">
        <v>282</v>
      </c>
      <c r="E518" s="11">
        <v>28</v>
      </c>
      <c r="F518" s="46"/>
      <c r="G518" s="13" t="s">
        <v>822</v>
      </c>
      <c r="H518" s="15">
        <v>14295.79</v>
      </c>
      <c r="I518" s="46"/>
      <c r="J518" s="46"/>
    </row>
    <row r="519" spans="1:10" ht="22.5" x14ac:dyDescent="0.25">
      <c r="A519" s="31">
        <v>475</v>
      </c>
      <c r="B519" s="46" t="s">
        <v>823</v>
      </c>
      <c r="C519" s="12" t="s">
        <v>820</v>
      </c>
      <c r="D519" s="13" t="s">
        <v>282</v>
      </c>
      <c r="E519" s="11">
        <v>1</v>
      </c>
      <c r="F519" s="45"/>
      <c r="G519" s="21">
        <v>2016</v>
      </c>
      <c r="H519" s="15">
        <v>2181.54</v>
      </c>
      <c r="I519" s="45"/>
      <c r="J519" s="45"/>
    </row>
    <row r="520" spans="1:10" ht="33.75" x14ac:dyDescent="0.25">
      <c r="A520" s="31">
        <v>476</v>
      </c>
      <c r="B520" s="46" t="s">
        <v>824</v>
      </c>
      <c r="C520" s="12" t="s">
        <v>825</v>
      </c>
      <c r="D520" s="13" t="s">
        <v>282</v>
      </c>
      <c r="E520" s="11">
        <v>3</v>
      </c>
      <c r="F520" s="46"/>
      <c r="G520" s="21">
        <v>2016</v>
      </c>
      <c r="H520" s="15">
        <v>2092.27</v>
      </c>
      <c r="I520" s="46"/>
      <c r="J520" s="46"/>
    </row>
    <row r="521" spans="1:10" ht="22.5" x14ac:dyDescent="0.25">
      <c r="A521" s="31">
        <v>477</v>
      </c>
      <c r="B521" s="46" t="s">
        <v>826</v>
      </c>
      <c r="C521" s="12" t="s">
        <v>820</v>
      </c>
      <c r="D521" s="13" t="s">
        <v>282</v>
      </c>
      <c r="E521" s="11">
        <v>1</v>
      </c>
      <c r="F521" s="45"/>
      <c r="G521" s="21">
        <v>2016</v>
      </c>
      <c r="H521" s="15">
        <v>6974.24</v>
      </c>
      <c r="I521" s="45"/>
      <c r="J521" s="45"/>
    </row>
    <row r="522" spans="1:10" ht="101.25" x14ac:dyDescent="0.25">
      <c r="A522" s="43">
        <v>478</v>
      </c>
      <c r="B522" s="16" t="s">
        <v>827</v>
      </c>
      <c r="C522" s="12" t="s">
        <v>536</v>
      </c>
      <c r="D522" s="13" t="s">
        <v>583</v>
      </c>
      <c r="E522" s="11">
        <v>13210</v>
      </c>
      <c r="F522" s="44">
        <v>800</v>
      </c>
      <c r="G522" s="13" t="s">
        <v>111</v>
      </c>
      <c r="H522" s="15">
        <v>1048742.28</v>
      </c>
      <c r="I522" s="19" t="s">
        <v>658</v>
      </c>
      <c r="J522" s="16" t="s">
        <v>879</v>
      </c>
    </row>
    <row r="523" spans="1:10" ht="19.5" customHeight="1" x14ac:dyDescent="0.25">
      <c r="A523" s="254" t="s">
        <v>861</v>
      </c>
      <c r="B523" s="255"/>
      <c r="C523" s="255"/>
      <c r="D523" s="255"/>
      <c r="E523" s="255"/>
      <c r="F523" s="255"/>
      <c r="G523" s="255"/>
      <c r="H523" s="255"/>
      <c r="I523" s="255"/>
      <c r="J523" s="256"/>
    </row>
    <row r="524" spans="1:10" x14ac:dyDescent="0.25">
      <c r="A524" s="254" t="s">
        <v>338</v>
      </c>
      <c r="B524" s="255"/>
      <c r="C524" s="255"/>
      <c r="D524" s="255"/>
      <c r="E524" s="255"/>
      <c r="F524" s="255"/>
      <c r="G524" s="255"/>
      <c r="H524" s="255"/>
      <c r="I524" s="255"/>
      <c r="J524" s="256"/>
    </row>
    <row r="525" spans="1:10" ht="101.25" x14ac:dyDescent="0.25">
      <c r="A525" s="43">
        <v>1</v>
      </c>
      <c r="B525" s="16" t="s">
        <v>339</v>
      </c>
      <c r="C525" s="12" t="s">
        <v>340</v>
      </c>
      <c r="D525" s="13" t="s">
        <v>341</v>
      </c>
      <c r="E525" s="11">
        <v>15</v>
      </c>
      <c r="F525" s="44">
        <v>40</v>
      </c>
      <c r="G525" s="13" t="s">
        <v>342</v>
      </c>
      <c r="H525" s="15">
        <v>97.987676990000011</v>
      </c>
      <c r="I525" s="19"/>
      <c r="J525" s="46"/>
    </row>
    <row r="526" spans="1:10" ht="45" x14ac:dyDescent="0.25">
      <c r="A526" s="43">
        <v>2</v>
      </c>
      <c r="B526" s="16" t="s">
        <v>343</v>
      </c>
      <c r="C526" s="12" t="s">
        <v>344</v>
      </c>
      <c r="D526" s="13" t="s">
        <v>341</v>
      </c>
      <c r="E526" s="11">
        <v>200</v>
      </c>
      <c r="F526" s="44" t="s">
        <v>345</v>
      </c>
      <c r="G526" s="13" t="s">
        <v>342</v>
      </c>
      <c r="H526" s="15">
        <v>2807.8580499999998</v>
      </c>
      <c r="I526" s="19"/>
      <c r="J526" s="46"/>
    </row>
    <row r="527" spans="1:10" ht="67.5" x14ac:dyDescent="0.25">
      <c r="A527" s="43">
        <v>3</v>
      </c>
      <c r="B527" s="16" t="s">
        <v>346</v>
      </c>
      <c r="C527" s="12" t="s">
        <v>347</v>
      </c>
      <c r="D527" s="13" t="s">
        <v>341</v>
      </c>
      <c r="E527" s="11">
        <v>95</v>
      </c>
      <c r="F527" s="44" t="s">
        <v>345</v>
      </c>
      <c r="G527" s="13" t="s">
        <v>342</v>
      </c>
      <c r="H527" s="15">
        <v>1403.8279399999999</v>
      </c>
      <c r="I527" s="19"/>
      <c r="J527" s="46"/>
    </row>
    <row r="528" spans="1:10" ht="67.5" x14ac:dyDescent="0.25">
      <c r="A528" s="43">
        <v>4</v>
      </c>
      <c r="B528" s="16" t="s">
        <v>348</v>
      </c>
      <c r="C528" s="12" t="s">
        <v>349</v>
      </c>
      <c r="D528" s="13" t="s">
        <v>341</v>
      </c>
      <c r="E528" s="11">
        <v>25</v>
      </c>
      <c r="F528" s="44" t="s">
        <v>350</v>
      </c>
      <c r="G528" s="13" t="s">
        <v>342</v>
      </c>
      <c r="H528" s="15">
        <v>175.49113</v>
      </c>
      <c r="I528" s="19"/>
      <c r="J528" s="46"/>
    </row>
    <row r="529" spans="1:10" ht="78.75" x14ac:dyDescent="0.25">
      <c r="A529" s="43">
        <v>5</v>
      </c>
      <c r="B529" s="16" t="s">
        <v>351</v>
      </c>
      <c r="C529" s="12" t="s">
        <v>352</v>
      </c>
      <c r="D529" s="13" t="s">
        <v>341</v>
      </c>
      <c r="E529" s="11">
        <v>6</v>
      </c>
      <c r="F529" s="44" t="s">
        <v>353</v>
      </c>
      <c r="G529" s="13" t="s">
        <v>342</v>
      </c>
      <c r="H529" s="15">
        <v>100.68545</v>
      </c>
      <c r="I529" s="19"/>
      <c r="J529" s="46"/>
    </row>
    <row r="530" spans="1:10" ht="45" x14ac:dyDescent="0.25">
      <c r="A530" s="43">
        <v>6</v>
      </c>
      <c r="B530" s="16" t="s">
        <v>354</v>
      </c>
      <c r="C530" s="12" t="s">
        <v>355</v>
      </c>
      <c r="D530" s="13" t="s">
        <v>341</v>
      </c>
      <c r="E530" s="11">
        <v>5</v>
      </c>
      <c r="F530" s="44">
        <v>25</v>
      </c>
      <c r="G530" s="13" t="s">
        <v>342</v>
      </c>
      <c r="H530" s="15">
        <v>13.543419999999999</v>
      </c>
      <c r="I530" s="19"/>
      <c r="J530" s="46"/>
    </row>
    <row r="531" spans="1:10" ht="45" x14ac:dyDescent="0.25">
      <c r="A531" s="43">
        <v>7</v>
      </c>
      <c r="B531" s="16" t="s">
        <v>356</v>
      </c>
      <c r="C531" s="12" t="s">
        <v>357</v>
      </c>
      <c r="D531" s="13" t="s">
        <v>341</v>
      </c>
      <c r="E531" s="11">
        <v>34</v>
      </c>
      <c r="F531" s="44">
        <v>80</v>
      </c>
      <c r="G531" s="13" t="s">
        <v>342</v>
      </c>
      <c r="H531" s="15">
        <v>1006.8939399999999</v>
      </c>
      <c r="I531" s="19"/>
      <c r="J531" s="46"/>
    </row>
    <row r="532" spans="1:10" ht="56.25" x14ac:dyDescent="0.25">
      <c r="A532" s="43">
        <v>8</v>
      </c>
      <c r="B532" s="16" t="s">
        <v>358</v>
      </c>
      <c r="C532" s="12" t="s">
        <v>359</v>
      </c>
      <c r="D532" s="13" t="s">
        <v>341</v>
      </c>
      <c r="E532" s="11">
        <v>41</v>
      </c>
      <c r="F532" s="44">
        <v>50</v>
      </c>
      <c r="G532" s="13">
        <v>2020</v>
      </c>
      <c r="H532" s="15">
        <v>462.8</v>
      </c>
      <c r="I532" s="19"/>
      <c r="J532" s="46"/>
    </row>
    <row r="533" spans="1:10" ht="56.25" x14ac:dyDescent="0.25">
      <c r="A533" s="43">
        <v>9</v>
      </c>
      <c r="B533" s="16" t="s">
        <v>360</v>
      </c>
      <c r="C533" s="12" t="s">
        <v>361</v>
      </c>
      <c r="D533" s="13" t="s">
        <v>341</v>
      </c>
      <c r="E533" s="11">
        <v>198</v>
      </c>
      <c r="F533" s="44">
        <v>70</v>
      </c>
      <c r="G533" s="13">
        <v>2020</v>
      </c>
      <c r="H533" s="15">
        <v>4498.8900000000003</v>
      </c>
      <c r="I533" s="19"/>
      <c r="J533" s="46"/>
    </row>
    <row r="534" spans="1:10" ht="67.5" x14ac:dyDescent="0.25">
      <c r="A534" s="43">
        <v>10</v>
      </c>
      <c r="B534" s="16" t="s">
        <v>362</v>
      </c>
      <c r="C534" s="12" t="s">
        <v>363</v>
      </c>
      <c r="D534" s="13" t="s">
        <v>341</v>
      </c>
      <c r="E534" s="11">
        <v>15</v>
      </c>
      <c r="F534" s="44" t="s">
        <v>364</v>
      </c>
      <c r="G534" s="13">
        <v>2020</v>
      </c>
      <c r="H534" s="15">
        <v>165.48</v>
      </c>
      <c r="I534" s="19"/>
      <c r="J534" s="46"/>
    </row>
    <row r="535" spans="1:10" ht="56.25" x14ac:dyDescent="0.25">
      <c r="A535" s="43">
        <v>11</v>
      </c>
      <c r="B535" s="16" t="s">
        <v>365</v>
      </c>
      <c r="C535" s="12" t="s">
        <v>366</v>
      </c>
      <c r="D535" s="13" t="s">
        <v>341</v>
      </c>
      <c r="E535" s="11">
        <v>40</v>
      </c>
      <c r="F535" s="44" t="s">
        <v>364</v>
      </c>
      <c r="G535" s="13">
        <v>2020</v>
      </c>
      <c r="H535" s="15">
        <v>879</v>
      </c>
      <c r="I535" s="19"/>
      <c r="J535" s="46"/>
    </row>
    <row r="536" spans="1:10" ht="45" x14ac:dyDescent="0.25">
      <c r="A536" s="43">
        <v>12</v>
      </c>
      <c r="B536" s="16" t="s">
        <v>367</v>
      </c>
      <c r="C536" s="12" t="s">
        <v>368</v>
      </c>
      <c r="D536" s="13" t="s">
        <v>341</v>
      </c>
      <c r="E536" s="11">
        <v>15</v>
      </c>
      <c r="F536" s="44" t="s">
        <v>369</v>
      </c>
      <c r="G536" s="13">
        <v>2020</v>
      </c>
      <c r="H536" s="15">
        <v>185.16373999999999</v>
      </c>
      <c r="I536" s="19"/>
      <c r="J536" s="46"/>
    </row>
    <row r="537" spans="1:10" ht="19.5" customHeight="1" x14ac:dyDescent="0.25">
      <c r="A537" s="254" t="s">
        <v>863</v>
      </c>
      <c r="B537" s="255"/>
      <c r="C537" s="255"/>
      <c r="D537" s="255"/>
      <c r="E537" s="255"/>
      <c r="F537" s="255"/>
      <c r="G537" s="255"/>
      <c r="H537" s="255"/>
      <c r="I537" s="255"/>
      <c r="J537" s="256"/>
    </row>
    <row r="538" spans="1:10" ht="24.75" customHeight="1" x14ac:dyDescent="0.25">
      <c r="A538" s="254" t="s">
        <v>867</v>
      </c>
      <c r="B538" s="255"/>
      <c r="C538" s="255"/>
      <c r="D538" s="255"/>
      <c r="E538" s="255"/>
      <c r="F538" s="255"/>
      <c r="G538" s="255"/>
      <c r="H538" s="255"/>
      <c r="I538" s="255"/>
      <c r="J538" s="256"/>
    </row>
    <row r="539" spans="1:10" ht="33.75" x14ac:dyDescent="0.25">
      <c r="A539" s="43">
        <v>3</v>
      </c>
      <c r="B539" s="16" t="s">
        <v>864</v>
      </c>
      <c r="C539" s="12" t="s">
        <v>865</v>
      </c>
      <c r="D539" s="13" t="s">
        <v>78</v>
      </c>
      <c r="E539" s="11"/>
      <c r="F539" s="44"/>
      <c r="G539" s="13">
        <v>2021</v>
      </c>
      <c r="H539" s="15">
        <v>8318</v>
      </c>
      <c r="I539" s="19"/>
      <c r="J539" s="46" t="s">
        <v>866</v>
      </c>
    </row>
    <row r="540" spans="1:10" ht="33.75" x14ac:dyDescent="0.25">
      <c r="A540" s="43">
        <v>7</v>
      </c>
      <c r="B540" s="16" t="s">
        <v>868</v>
      </c>
      <c r="C540" s="12" t="s">
        <v>865</v>
      </c>
      <c r="D540" s="13" t="s">
        <v>78</v>
      </c>
      <c r="E540" s="11"/>
      <c r="F540" s="44"/>
      <c r="G540" s="13">
        <v>2022</v>
      </c>
      <c r="H540" s="15">
        <v>8651</v>
      </c>
      <c r="I540" s="19"/>
      <c r="J540" s="46" t="s">
        <v>869</v>
      </c>
    </row>
    <row r="541" spans="1:10" ht="33.75" x14ac:dyDescent="0.25">
      <c r="A541" s="43">
        <v>2</v>
      </c>
      <c r="B541" s="16" t="s">
        <v>870</v>
      </c>
      <c r="C541" s="12" t="s">
        <v>871</v>
      </c>
      <c r="D541" s="13" t="s">
        <v>583</v>
      </c>
      <c r="E541" s="11">
        <v>60</v>
      </c>
      <c r="F541" s="44">
        <v>500</v>
      </c>
      <c r="G541" s="13">
        <v>2023</v>
      </c>
      <c r="H541" s="15">
        <v>452</v>
      </c>
      <c r="I541" s="19"/>
      <c r="J541" s="46" t="s">
        <v>872</v>
      </c>
    </row>
    <row r="542" spans="1:10" ht="33.75" x14ac:dyDescent="0.25">
      <c r="A542" s="43">
        <v>9</v>
      </c>
      <c r="B542" s="16" t="s">
        <v>873</v>
      </c>
      <c r="C542" s="12" t="s">
        <v>865</v>
      </c>
      <c r="D542" s="13" t="s">
        <v>78</v>
      </c>
      <c r="E542" s="11"/>
      <c r="F542" s="44"/>
      <c r="G542" s="13">
        <v>2023</v>
      </c>
      <c r="H542" s="15">
        <v>8997</v>
      </c>
      <c r="I542" s="19"/>
      <c r="J542" s="46" t="s">
        <v>874</v>
      </c>
    </row>
  </sheetData>
  <autoFilter ref="A4:K542"/>
  <mergeCells count="18">
    <mergeCell ref="A538:J538"/>
    <mergeCell ref="A251:J251"/>
    <mergeCell ref="A254:J254"/>
    <mergeCell ref="A281:J281"/>
    <mergeCell ref="A289:J289"/>
    <mergeCell ref="A315:J315"/>
    <mergeCell ref="A371:C371"/>
    <mergeCell ref="A384:J384"/>
    <mergeCell ref="A431:J431"/>
    <mergeCell ref="A523:J523"/>
    <mergeCell ref="A524:J524"/>
    <mergeCell ref="A537:J537"/>
    <mergeCell ref="A247:J247"/>
    <mergeCell ref="I1:J1"/>
    <mergeCell ref="A2:J2"/>
    <mergeCell ref="A3:J3"/>
    <mergeCell ref="A23:J23"/>
    <mergeCell ref="A203:J203"/>
  </mergeCells>
  <conditionalFormatting sqref="A252:I252 A372:K372 A255:K258 A432:K434 A316:K318">
    <cfRule type="containsText" dxfId="9" priority="7" stopIfTrue="1" operator="containsText" text="СМР">
      <formula>NOT(ISERROR(SEARCH("СМР",A252)))</formula>
    </cfRule>
    <cfRule type="containsText" dxfId="8" priority="8" stopIfTrue="1" operator="containsText" text="ПИР">
      <formula>NOT(ISERROR(SEARCH("ПИР",A252)))</formula>
    </cfRule>
  </conditionalFormatting>
  <conditionalFormatting sqref="A299:H308 J299:J308">
    <cfRule type="containsText" dxfId="7" priority="5" stopIfTrue="1" operator="containsText" text="СМР">
      <formula>NOT(ISERROR(SEARCH("СМР",A299)))</formula>
    </cfRule>
    <cfRule type="containsText" dxfId="6" priority="6" stopIfTrue="1" operator="containsText" text="ПИР">
      <formula>NOT(ISERROR(SEARCH("ПИР",A299)))</formula>
    </cfRule>
  </conditionalFormatting>
  <conditionalFormatting sqref="A290:J290 A291:H298 J291:J298">
    <cfRule type="containsText" dxfId="5" priority="3" stopIfTrue="1" operator="containsText" text="СМР">
      <formula>NOT(ISERROR(SEARCH("СМР",A290)))</formula>
    </cfRule>
    <cfRule type="containsText" dxfId="4" priority="4" stopIfTrue="1" operator="containsText" text="ПИР">
      <formula>NOT(ISERROR(SEARCH("ПИР",A290)))</formula>
    </cfRule>
  </conditionalFormatting>
  <conditionalFormatting sqref="I291:I308">
    <cfRule type="containsText" dxfId="3" priority="1" stopIfTrue="1" operator="containsText" text="СМР">
      <formula>NOT(ISERROR(SEARCH("СМР",I291)))</formula>
    </cfRule>
    <cfRule type="containsText" dxfId="2" priority="2" stopIfTrue="1" operator="containsText" text="ПИР">
      <formula>NOT(ISERROR(SEARCH("ПИР",I291)))</formula>
    </cfRule>
  </conditionalFormatting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66" fitToHeight="6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1"/>
  <sheetViews>
    <sheetView tabSelected="1" view="pageBreakPreview" topLeftCell="A768" zoomScale="85" zoomScaleNormal="80" zoomScaleSheetLayoutView="85" workbookViewId="0">
      <selection activeCell="V777" sqref="V777"/>
    </sheetView>
  </sheetViews>
  <sheetFormatPr defaultColWidth="9.140625" defaultRowHeight="15" x14ac:dyDescent="0.25"/>
  <cols>
    <col min="1" max="1" width="5.5703125" style="350" customWidth="1"/>
    <col min="2" max="2" width="40" style="351" customWidth="1"/>
    <col min="3" max="3" width="44.42578125" style="351" customWidth="1"/>
    <col min="4" max="4" width="8.42578125" style="351" customWidth="1"/>
    <col min="5" max="5" width="9.140625" style="351" customWidth="1"/>
    <col min="6" max="6" width="8.5703125" style="351" customWidth="1"/>
    <col min="7" max="7" width="12.85546875" style="351" customWidth="1"/>
    <col min="8" max="8" width="15.7109375" style="352" customWidth="1"/>
    <col min="9" max="9" width="15" style="351" customWidth="1"/>
    <col min="10" max="10" width="38.28515625" style="351" customWidth="1"/>
    <col min="11" max="11" width="14.7109375" style="351" bestFit="1" customWidth="1"/>
    <col min="12" max="16384" width="9.140625" style="351"/>
  </cols>
  <sheetData>
    <row r="1" spans="1:10" ht="23.25" hidden="1" customHeight="1" x14ac:dyDescent="0.25">
      <c r="J1" s="353" t="s">
        <v>976</v>
      </c>
    </row>
    <row r="2" spans="1:10" ht="23.25" x14ac:dyDescent="0.25">
      <c r="J2" s="353" t="s">
        <v>1771</v>
      </c>
    </row>
    <row r="3" spans="1:10" ht="99" customHeight="1" x14ac:dyDescent="0.25">
      <c r="A3" s="354"/>
      <c r="B3" s="354"/>
      <c r="C3" s="354"/>
      <c r="D3" s="354"/>
      <c r="E3" s="354"/>
      <c r="F3" s="354"/>
      <c r="G3" s="354"/>
      <c r="H3" s="355"/>
      <c r="I3" s="356" t="s">
        <v>857</v>
      </c>
      <c r="J3" s="356"/>
    </row>
    <row r="4" spans="1:10" ht="54" customHeight="1" x14ac:dyDescent="0.25">
      <c r="A4" s="357" t="s">
        <v>859</v>
      </c>
      <c r="B4" s="357"/>
      <c r="C4" s="357"/>
      <c r="D4" s="357"/>
      <c r="E4" s="357"/>
      <c r="F4" s="357"/>
      <c r="G4" s="357"/>
      <c r="H4" s="357"/>
      <c r="I4" s="357"/>
      <c r="J4" s="357"/>
    </row>
    <row r="5" spans="1:10" ht="52.5" customHeight="1" x14ac:dyDescent="0.25">
      <c r="A5" s="356" t="s">
        <v>860</v>
      </c>
      <c r="B5" s="356"/>
      <c r="C5" s="356"/>
      <c r="D5" s="356"/>
      <c r="E5" s="356"/>
      <c r="F5" s="356"/>
      <c r="G5" s="356"/>
      <c r="H5" s="356"/>
      <c r="I5" s="356"/>
      <c r="J5" s="356"/>
    </row>
    <row r="6" spans="1:10" ht="51" x14ac:dyDescent="0.25">
      <c r="A6" s="358" t="s">
        <v>1567</v>
      </c>
      <c r="B6" s="359" t="s">
        <v>1</v>
      </c>
      <c r="C6" s="359" t="s">
        <v>2</v>
      </c>
      <c r="D6" s="359" t="s">
        <v>3</v>
      </c>
      <c r="E6" s="360" t="s">
        <v>4</v>
      </c>
      <c r="F6" s="359" t="s">
        <v>5</v>
      </c>
      <c r="G6" s="361" t="s">
        <v>960</v>
      </c>
      <c r="H6" s="362" t="s">
        <v>7</v>
      </c>
      <c r="I6" s="363" t="s">
        <v>856</v>
      </c>
      <c r="J6" s="359" t="s">
        <v>8</v>
      </c>
    </row>
    <row r="7" spans="1:10" ht="50.25" customHeight="1" x14ac:dyDescent="0.25">
      <c r="A7" s="364">
        <v>1</v>
      </c>
      <c r="B7" s="365" t="s">
        <v>70</v>
      </c>
      <c r="C7" s="366" t="s">
        <v>71</v>
      </c>
      <c r="D7" s="367" t="s">
        <v>72</v>
      </c>
      <c r="E7" s="368" t="s">
        <v>858</v>
      </c>
      <c r="F7" s="367"/>
      <c r="G7" s="367" t="s">
        <v>73</v>
      </c>
      <c r="H7" s="369">
        <f>H8+H9</f>
        <v>505997</v>
      </c>
      <c r="I7" s="367" t="s">
        <v>74</v>
      </c>
      <c r="J7" s="370" t="s">
        <v>75</v>
      </c>
    </row>
    <row r="8" spans="1:10" ht="50.25" customHeight="1" x14ac:dyDescent="0.25">
      <c r="A8" s="371" t="s">
        <v>1745</v>
      </c>
      <c r="B8" s="372" t="s">
        <v>1733</v>
      </c>
      <c r="C8" s="373" t="s">
        <v>71</v>
      </c>
      <c r="D8" s="374" t="s">
        <v>72</v>
      </c>
      <c r="E8" s="375"/>
      <c r="F8" s="374"/>
      <c r="G8" s="374" t="s">
        <v>1730</v>
      </c>
      <c r="H8" s="376">
        <v>404707</v>
      </c>
      <c r="I8" s="374"/>
      <c r="J8" s="372" t="s">
        <v>84</v>
      </c>
    </row>
    <row r="9" spans="1:10" ht="50.25" customHeight="1" x14ac:dyDescent="0.25">
      <c r="A9" s="371" t="s">
        <v>1746</v>
      </c>
      <c r="B9" s="372" t="s">
        <v>1698</v>
      </c>
      <c r="C9" s="373"/>
      <c r="D9" s="377" t="s">
        <v>72</v>
      </c>
      <c r="E9" s="378"/>
      <c r="F9" s="377"/>
      <c r="G9" s="377">
        <v>2018</v>
      </c>
      <c r="H9" s="376">
        <f>Фин.потребности!C7</f>
        <v>101290</v>
      </c>
      <c r="I9" s="377"/>
      <c r="J9" s="372" t="s">
        <v>84</v>
      </c>
    </row>
    <row r="10" spans="1:10" ht="101.25" x14ac:dyDescent="0.25">
      <c r="A10" s="364">
        <v>2</v>
      </c>
      <c r="B10" s="379" t="s">
        <v>76</v>
      </c>
      <c r="C10" s="380" t="s">
        <v>77</v>
      </c>
      <c r="D10" s="381" t="s">
        <v>78</v>
      </c>
      <c r="E10" s="382">
        <v>1</v>
      </c>
      <c r="F10" s="381"/>
      <c r="G10" s="381" t="s">
        <v>1727</v>
      </c>
      <c r="H10" s="382">
        <v>294601</v>
      </c>
      <c r="I10" s="381"/>
      <c r="J10" s="379" t="s">
        <v>84</v>
      </c>
    </row>
    <row r="11" spans="1:10" ht="90" x14ac:dyDescent="0.25">
      <c r="A11" s="364">
        <v>3</v>
      </c>
      <c r="B11" s="383" t="s">
        <v>81</v>
      </c>
      <c r="C11" s="384" t="s">
        <v>82</v>
      </c>
      <c r="D11" s="385" t="s">
        <v>78</v>
      </c>
      <c r="E11" s="386">
        <v>1</v>
      </c>
      <c r="F11" s="385"/>
      <c r="G11" s="385" t="s">
        <v>1728</v>
      </c>
      <c r="H11" s="387">
        <v>8850</v>
      </c>
      <c r="I11" s="385"/>
      <c r="J11" s="383" t="s">
        <v>1010</v>
      </c>
    </row>
    <row r="12" spans="1:10" ht="22.5" x14ac:dyDescent="0.25">
      <c r="A12" s="364">
        <v>4</v>
      </c>
      <c r="B12" s="388" t="s">
        <v>1742</v>
      </c>
      <c r="C12" s="389"/>
      <c r="D12" s="390" t="s">
        <v>78</v>
      </c>
      <c r="E12" s="391">
        <v>1</v>
      </c>
      <c r="F12" s="390"/>
      <c r="G12" s="390"/>
      <c r="H12" s="392">
        <f>H13+H14</f>
        <v>30207</v>
      </c>
      <c r="I12" s="390"/>
      <c r="J12" s="393" t="s">
        <v>84</v>
      </c>
    </row>
    <row r="13" spans="1:10" ht="16.5" x14ac:dyDescent="0.25">
      <c r="A13" s="371" t="s">
        <v>1747</v>
      </c>
      <c r="B13" s="372" t="s">
        <v>1699</v>
      </c>
      <c r="C13" s="373"/>
      <c r="D13" s="377" t="s">
        <v>78</v>
      </c>
      <c r="E13" s="376">
        <v>1</v>
      </c>
      <c r="F13" s="377"/>
      <c r="G13" s="377">
        <v>2018</v>
      </c>
      <c r="H13" s="394">
        <f>Фин.потребности!C11</f>
        <v>9825</v>
      </c>
      <c r="I13" s="377"/>
      <c r="J13" s="372" t="s">
        <v>84</v>
      </c>
    </row>
    <row r="14" spans="1:10" ht="24.75" x14ac:dyDescent="0.25">
      <c r="A14" s="371" t="s">
        <v>1748</v>
      </c>
      <c r="B14" s="395" t="s">
        <v>1659</v>
      </c>
      <c r="C14" s="395" t="s">
        <v>516</v>
      </c>
      <c r="D14" s="396" t="s">
        <v>233</v>
      </c>
      <c r="E14" s="397">
        <v>5</v>
      </c>
      <c r="F14" s="398"/>
      <c r="G14" s="399" t="s">
        <v>1685</v>
      </c>
      <c r="H14" s="400">
        <v>20382</v>
      </c>
      <c r="I14" s="396" t="s">
        <v>517</v>
      </c>
      <c r="J14" s="395" t="s">
        <v>518</v>
      </c>
    </row>
    <row r="15" spans="1:10" ht="67.5" x14ac:dyDescent="0.25">
      <c r="A15" s="364">
        <v>5</v>
      </c>
      <c r="B15" s="379" t="s">
        <v>1735</v>
      </c>
      <c r="C15" s="380" t="s">
        <v>320</v>
      </c>
      <c r="D15" s="381" t="s">
        <v>78</v>
      </c>
      <c r="E15" s="382">
        <v>1</v>
      </c>
      <c r="F15" s="381"/>
      <c r="G15" s="381" t="s">
        <v>1675</v>
      </c>
      <c r="H15" s="382">
        <v>117009</v>
      </c>
      <c r="I15" s="381"/>
      <c r="J15" s="379" t="s">
        <v>84</v>
      </c>
    </row>
    <row r="16" spans="1:10" ht="112.5" x14ac:dyDescent="0.25">
      <c r="A16" s="364">
        <v>6</v>
      </c>
      <c r="B16" s="401" t="s">
        <v>88</v>
      </c>
      <c r="C16" s="402" t="s">
        <v>321</v>
      </c>
      <c r="D16" s="403" t="s">
        <v>78</v>
      </c>
      <c r="E16" s="404">
        <v>1</v>
      </c>
      <c r="F16" s="403"/>
      <c r="G16" s="403" t="s">
        <v>963</v>
      </c>
      <c r="H16" s="404">
        <v>59625</v>
      </c>
      <c r="I16" s="403"/>
      <c r="J16" s="401" t="s">
        <v>84</v>
      </c>
    </row>
    <row r="17" spans="1:10" ht="78.75" x14ac:dyDescent="0.25">
      <c r="A17" s="364">
        <v>7</v>
      </c>
      <c r="B17" s="383" t="s">
        <v>90</v>
      </c>
      <c r="C17" s="384" t="s">
        <v>91</v>
      </c>
      <c r="D17" s="385" t="s">
        <v>78</v>
      </c>
      <c r="E17" s="386">
        <v>1</v>
      </c>
      <c r="F17" s="385"/>
      <c r="G17" s="385" t="s">
        <v>1676</v>
      </c>
      <c r="H17" s="386">
        <v>973228</v>
      </c>
      <c r="I17" s="385"/>
      <c r="J17" s="383" t="s">
        <v>93</v>
      </c>
    </row>
    <row r="18" spans="1:10" ht="33.75" x14ac:dyDescent="0.25">
      <c r="A18" s="364">
        <v>8</v>
      </c>
      <c r="B18" s="405" t="s">
        <v>1700</v>
      </c>
      <c r="C18" s="406"/>
      <c r="D18" s="385" t="s">
        <v>78</v>
      </c>
      <c r="E18" s="386">
        <v>1</v>
      </c>
      <c r="F18" s="407"/>
      <c r="G18" s="407">
        <v>2019</v>
      </c>
      <c r="H18" s="408">
        <v>27866</v>
      </c>
      <c r="I18" s="407"/>
      <c r="J18" s="405" t="s">
        <v>84</v>
      </c>
    </row>
    <row r="19" spans="1:10" ht="33.75" x14ac:dyDescent="0.25">
      <c r="A19" s="364">
        <v>9</v>
      </c>
      <c r="B19" s="409" t="s">
        <v>1701</v>
      </c>
      <c r="C19" s="406"/>
      <c r="D19" s="385" t="s">
        <v>78</v>
      </c>
      <c r="E19" s="386">
        <v>1</v>
      </c>
      <c r="F19" s="407"/>
      <c r="G19" s="407" t="s">
        <v>1691</v>
      </c>
      <c r="H19" s="408">
        <v>1058</v>
      </c>
      <c r="I19" s="407"/>
      <c r="J19" s="405" t="s">
        <v>84</v>
      </c>
    </row>
    <row r="20" spans="1:10" ht="33.75" x14ac:dyDescent="0.25">
      <c r="A20" s="364">
        <v>10</v>
      </c>
      <c r="B20" s="409" t="s">
        <v>1702</v>
      </c>
      <c r="C20" s="406"/>
      <c r="D20" s="385" t="s">
        <v>78</v>
      </c>
      <c r="E20" s="386">
        <v>1</v>
      </c>
      <c r="F20" s="407"/>
      <c r="G20" s="407">
        <v>2014</v>
      </c>
      <c r="H20" s="408">
        <v>428</v>
      </c>
      <c r="I20" s="407"/>
      <c r="J20" s="405" t="s">
        <v>84</v>
      </c>
    </row>
    <row r="21" spans="1:10" ht="45" x14ac:dyDescent="0.25">
      <c r="A21" s="364">
        <v>11</v>
      </c>
      <c r="B21" s="379" t="s">
        <v>936</v>
      </c>
      <c r="C21" s="380" t="s">
        <v>95</v>
      </c>
      <c r="D21" s="381" t="s">
        <v>78</v>
      </c>
      <c r="E21" s="410">
        <v>1</v>
      </c>
      <c r="F21" s="411"/>
      <c r="G21" s="381" t="s">
        <v>96</v>
      </c>
      <c r="H21" s="382">
        <v>4356</v>
      </c>
      <c r="I21" s="381" t="s">
        <v>97</v>
      </c>
      <c r="J21" s="379" t="s">
        <v>94</v>
      </c>
    </row>
    <row r="22" spans="1:10" ht="33.75" x14ac:dyDescent="0.25">
      <c r="A22" s="364">
        <v>12</v>
      </c>
      <c r="B22" s="401" t="s">
        <v>1014</v>
      </c>
      <c r="C22" s="384" t="s">
        <v>71</v>
      </c>
      <c r="D22" s="385" t="s">
        <v>72</v>
      </c>
      <c r="E22" s="412" t="s">
        <v>99</v>
      </c>
      <c r="F22" s="413"/>
      <c r="G22" s="385" t="s">
        <v>100</v>
      </c>
      <c r="H22" s="386">
        <v>264849</v>
      </c>
      <c r="I22" s="385" t="s">
        <v>74</v>
      </c>
      <c r="J22" s="383" t="s">
        <v>75</v>
      </c>
    </row>
    <row r="23" spans="1:10" ht="45" x14ac:dyDescent="0.25">
      <c r="A23" s="364">
        <v>13</v>
      </c>
      <c r="B23" s="414" t="s">
        <v>1740</v>
      </c>
      <c r="C23" s="389"/>
      <c r="D23" s="390" t="s">
        <v>78</v>
      </c>
      <c r="E23" s="415"/>
      <c r="F23" s="416"/>
      <c r="G23" s="390"/>
      <c r="H23" s="391">
        <v>193068</v>
      </c>
      <c r="I23" s="390"/>
      <c r="J23" s="388" t="s">
        <v>84</v>
      </c>
    </row>
    <row r="24" spans="1:10" ht="16.5" x14ac:dyDescent="0.25">
      <c r="A24" s="371" t="s">
        <v>1749</v>
      </c>
      <c r="B24" s="372" t="s">
        <v>1724</v>
      </c>
      <c r="C24" s="373"/>
      <c r="D24" s="377" t="s">
        <v>78</v>
      </c>
      <c r="E24" s="417"/>
      <c r="F24" s="418"/>
      <c r="G24" s="377" t="s">
        <v>100</v>
      </c>
      <c r="H24" s="376">
        <f>Фин.потребности!C22</f>
        <v>125799.4056</v>
      </c>
      <c r="I24" s="377"/>
      <c r="J24" s="372" t="s">
        <v>84</v>
      </c>
    </row>
    <row r="25" spans="1:10" ht="16.5" x14ac:dyDescent="0.25">
      <c r="A25" s="371" t="s">
        <v>1750</v>
      </c>
      <c r="B25" s="419" t="s">
        <v>1720</v>
      </c>
      <c r="C25" s="373"/>
      <c r="D25" s="377" t="s">
        <v>78</v>
      </c>
      <c r="E25" s="417"/>
      <c r="F25" s="418"/>
      <c r="G25" s="377" t="s">
        <v>1730</v>
      </c>
      <c r="H25" s="420">
        <v>24580</v>
      </c>
      <c r="I25" s="377"/>
      <c r="J25" s="372" t="s">
        <v>84</v>
      </c>
    </row>
    <row r="26" spans="1:10" ht="16.5" x14ac:dyDescent="0.25">
      <c r="A26" s="371" t="s">
        <v>1751</v>
      </c>
      <c r="B26" s="372" t="s">
        <v>1725</v>
      </c>
      <c r="C26" s="373"/>
      <c r="D26" s="377" t="s">
        <v>78</v>
      </c>
      <c r="E26" s="417"/>
      <c r="F26" s="418"/>
      <c r="G26" s="377" t="s">
        <v>1685</v>
      </c>
      <c r="H26" s="420">
        <v>23904</v>
      </c>
      <c r="I26" s="377"/>
      <c r="J26" s="372" t="s">
        <v>84</v>
      </c>
    </row>
    <row r="27" spans="1:10" ht="41.25" x14ac:dyDescent="0.25">
      <c r="A27" s="371" t="s">
        <v>1752</v>
      </c>
      <c r="B27" s="395" t="s">
        <v>101</v>
      </c>
      <c r="C27" s="421" t="s">
        <v>1569</v>
      </c>
      <c r="D27" s="396"/>
      <c r="E27" s="422"/>
      <c r="F27" s="398"/>
      <c r="G27" s="396" t="s">
        <v>1741</v>
      </c>
      <c r="H27" s="400">
        <v>18784</v>
      </c>
      <c r="I27" s="396"/>
      <c r="J27" s="395" t="s">
        <v>103</v>
      </c>
    </row>
    <row r="28" spans="1:10" ht="33.75" x14ac:dyDescent="0.25">
      <c r="A28" s="364">
        <v>14</v>
      </c>
      <c r="B28" s="401" t="s">
        <v>1015</v>
      </c>
      <c r="C28" s="402" t="s">
        <v>104</v>
      </c>
      <c r="D28" s="403" t="s">
        <v>72</v>
      </c>
      <c r="E28" s="423" t="s">
        <v>99</v>
      </c>
      <c r="F28" s="424"/>
      <c r="G28" s="403" t="s">
        <v>79</v>
      </c>
      <c r="H28" s="404">
        <v>5963</v>
      </c>
      <c r="I28" s="403" t="s">
        <v>105</v>
      </c>
      <c r="J28" s="401" t="s">
        <v>106</v>
      </c>
    </row>
    <row r="29" spans="1:10" x14ac:dyDescent="0.25">
      <c r="A29" s="364">
        <v>15</v>
      </c>
      <c r="B29" s="365" t="s">
        <v>1736</v>
      </c>
      <c r="C29" s="425"/>
      <c r="D29" s="426" t="s">
        <v>78</v>
      </c>
      <c r="E29" s="427">
        <v>1</v>
      </c>
      <c r="F29" s="428"/>
      <c r="G29" s="426" t="s">
        <v>561</v>
      </c>
      <c r="H29" s="369">
        <v>516915</v>
      </c>
      <c r="I29" s="426"/>
      <c r="J29" s="388" t="s">
        <v>84</v>
      </c>
    </row>
    <row r="30" spans="1:10" x14ac:dyDescent="0.25">
      <c r="A30" s="371" t="s">
        <v>1753</v>
      </c>
      <c r="B30" s="429" t="s">
        <v>1737</v>
      </c>
      <c r="C30" s="430" t="s">
        <v>322</v>
      </c>
      <c r="D30" s="431" t="s">
        <v>78</v>
      </c>
      <c r="E30" s="432">
        <v>1</v>
      </c>
      <c r="F30" s="433"/>
      <c r="G30" s="431" t="s">
        <v>1677</v>
      </c>
      <c r="H30" s="434">
        <v>316417</v>
      </c>
      <c r="I30" s="431"/>
      <c r="J30" s="429" t="s">
        <v>103</v>
      </c>
    </row>
    <row r="31" spans="1:10" ht="24.75" x14ac:dyDescent="0.25">
      <c r="A31" s="371" t="s">
        <v>1754</v>
      </c>
      <c r="B31" s="372" t="s">
        <v>1703</v>
      </c>
      <c r="C31" s="373"/>
      <c r="D31" s="377" t="s">
        <v>78</v>
      </c>
      <c r="E31" s="417">
        <v>1</v>
      </c>
      <c r="F31" s="418"/>
      <c r="G31" s="377" t="s">
        <v>1685</v>
      </c>
      <c r="H31" s="376">
        <v>39437</v>
      </c>
      <c r="I31" s="377"/>
      <c r="J31" s="372" t="s">
        <v>84</v>
      </c>
    </row>
    <row r="32" spans="1:10" ht="16.5" x14ac:dyDescent="0.25">
      <c r="A32" s="371" t="s">
        <v>1755</v>
      </c>
      <c r="B32" s="435" t="s">
        <v>109</v>
      </c>
      <c r="C32" s="436" t="s">
        <v>322</v>
      </c>
      <c r="D32" s="377" t="s">
        <v>78</v>
      </c>
      <c r="E32" s="437">
        <v>1</v>
      </c>
      <c r="F32" s="438"/>
      <c r="G32" s="439" t="s">
        <v>1678</v>
      </c>
      <c r="H32" s="440">
        <v>1419</v>
      </c>
      <c r="I32" s="439"/>
      <c r="J32" s="435" t="s">
        <v>103</v>
      </c>
    </row>
    <row r="33" spans="1:10" ht="16.5" x14ac:dyDescent="0.25">
      <c r="A33" s="371" t="s">
        <v>1756</v>
      </c>
      <c r="B33" s="372" t="s">
        <v>1704</v>
      </c>
      <c r="C33" s="441"/>
      <c r="D33" s="377" t="s">
        <v>78</v>
      </c>
      <c r="E33" s="442">
        <v>1</v>
      </c>
      <c r="F33" s="418"/>
      <c r="G33" s="377">
        <v>2016</v>
      </c>
      <c r="H33" s="376">
        <v>8678</v>
      </c>
      <c r="I33" s="377"/>
      <c r="J33" s="372" t="s">
        <v>84</v>
      </c>
    </row>
    <row r="34" spans="1:10" ht="33" x14ac:dyDescent="0.25">
      <c r="A34" s="371" t="s">
        <v>1757</v>
      </c>
      <c r="B34" s="372" t="s">
        <v>1705</v>
      </c>
      <c r="C34" s="441"/>
      <c r="D34" s="377" t="s">
        <v>78</v>
      </c>
      <c r="E34" s="442">
        <v>1</v>
      </c>
      <c r="F34" s="418"/>
      <c r="G34" s="377" t="s">
        <v>1685</v>
      </c>
      <c r="H34" s="376">
        <v>12499</v>
      </c>
      <c r="I34" s="377"/>
      <c r="J34" s="372" t="s">
        <v>84</v>
      </c>
    </row>
    <row r="35" spans="1:10" ht="16.5" x14ac:dyDescent="0.25">
      <c r="A35" s="371" t="s">
        <v>1758</v>
      </c>
      <c r="B35" s="372" t="s">
        <v>1706</v>
      </c>
      <c r="C35" s="441"/>
      <c r="D35" s="377" t="s">
        <v>78</v>
      </c>
      <c r="E35" s="442">
        <v>1</v>
      </c>
      <c r="F35" s="418"/>
      <c r="G35" s="377">
        <v>2015</v>
      </c>
      <c r="H35" s="376">
        <v>6510</v>
      </c>
      <c r="I35" s="377"/>
      <c r="J35" s="372" t="s">
        <v>84</v>
      </c>
    </row>
    <row r="36" spans="1:10" ht="16.5" x14ac:dyDescent="0.25">
      <c r="A36" s="371" t="s">
        <v>1759</v>
      </c>
      <c r="B36" s="372" t="s">
        <v>1707</v>
      </c>
      <c r="C36" s="441"/>
      <c r="D36" s="377" t="s">
        <v>78</v>
      </c>
      <c r="E36" s="442">
        <v>1</v>
      </c>
      <c r="F36" s="418"/>
      <c r="G36" s="377">
        <v>2015</v>
      </c>
      <c r="H36" s="376">
        <v>2242</v>
      </c>
      <c r="I36" s="377"/>
      <c r="J36" s="372" t="s">
        <v>84</v>
      </c>
    </row>
    <row r="37" spans="1:10" ht="16.5" x14ac:dyDescent="0.25">
      <c r="A37" s="371" t="s">
        <v>1760</v>
      </c>
      <c r="B37" s="372" t="s">
        <v>1708</v>
      </c>
      <c r="C37" s="441"/>
      <c r="D37" s="377" t="s">
        <v>78</v>
      </c>
      <c r="E37" s="442">
        <v>1</v>
      </c>
      <c r="F37" s="418"/>
      <c r="G37" s="377" t="s">
        <v>1685</v>
      </c>
      <c r="H37" s="376">
        <v>77803</v>
      </c>
      <c r="I37" s="377"/>
      <c r="J37" s="372" t="s">
        <v>84</v>
      </c>
    </row>
    <row r="38" spans="1:10" ht="16.5" x14ac:dyDescent="0.25">
      <c r="A38" s="371" t="s">
        <v>1761</v>
      </c>
      <c r="B38" s="372" t="s">
        <v>1709</v>
      </c>
      <c r="C38" s="441"/>
      <c r="D38" s="377" t="s">
        <v>78</v>
      </c>
      <c r="E38" s="442">
        <v>1</v>
      </c>
      <c r="F38" s="418"/>
      <c r="G38" s="377">
        <v>2018</v>
      </c>
      <c r="H38" s="376">
        <v>15311</v>
      </c>
      <c r="I38" s="377"/>
      <c r="J38" s="372" t="s">
        <v>84</v>
      </c>
    </row>
    <row r="39" spans="1:10" ht="16.5" x14ac:dyDescent="0.25">
      <c r="A39" s="371" t="s">
        <v>1762</v>
      </c>
      <c r="B39" s="372" t="s">
        <v>1710</v>
      </c>
      <c r="C39" s="441"/>
      <c r="D39" s="377" t="s">
        <v>78</v>
      </c>
      <c r="E39" s="442">
        <v>1</v>
      </c>
      <c r="F39" s="418"/>
      <c r="G39" s="377" t="s">
        <v>1678</v>
      </c>
      <c r="H39" s="376">
        <v>7429</v>
      </c>
      <c r="I39" s="377"/>
      <c r="J39" s="372" t="s">
        <v>84</v>
      </c>
    </row>
    <row r="40" spans="1:10" ht="16.5" x14ac:dyDescent="0.25">
      <c r="A40" s="371" t="s">
        <v>1763</v>
      </c>
      <c r="B40" s="372" t="s">
        <v>1711</v>
      </c>
      <c r="C40" s="441"/>
      <c r="D40" s="377" t="s">
        <v>78</v>
      </c>
      <c r="E40" s="442">
        <v>1</v>
      </c>
      <c r="F40" s="418"/>
      <c r="G40" s="377" t="s">
        <v>1685</v>
      </c>
      <c r="H40" s="376">
        <f>Фин.потребности!C38</f>
        <v>10050.810219999999</v>
      </c>
      <c r="I40" s="377"/>
      <c r="J40" s="372" t="s">
        <v>84</v>
      </c>
    </row>
    <row r="41" spans="1:10" ht="16.5" x14ac:dyDescent="0.25">
      <c r="A41" s="371" t="s">
        <v>1764</v>
      </c>
      <c r="B41" s="372" t="s">
        <v>1712</v>
      </c>
      <c r="C41" s="441"/>
      <c r="D41" s="377" t="s">
        <v>78</v>
      </c>
      <c r="E41" s="442">
        <v>1</v>
      </c>
      <c r="F41" s="418"/>
      <c r="G41" s="377" t="s">
        <v>1685</v>
      </c>
      <c r="H41" s="376">
        <v>9972</v>
      </c>
      <c r="I41" s="377"/>
      <c r="J41" s="372" t="s">
        <v>84</v>
      </c>
    </row>
    <row r="42" spans="1:10" ht="33" x14ac:dyDescent="0.25">
      <c r="A42" s="371" t="s">
        <v>1765</v>
      </c>
      <c r="B42" s="443" t="s">
        <v>110</v>
      </c>
      <c r="C42" s="444" t="s">
        <v>322</v>
      </c>
      <c r="D42" s="445" t="s">
        <v>78</v>
      </c>
      <c r="E42" s="446">
        <v>1</v>
      </c>
      <c r="F42" s="447"/>
      <c r="G42" s="445" t="s">
        <v>113</v>
      </c>
      <c r="H42" s="448">
        <v>7323</v>
      </c>
      <c r="I42" s="445"/>
      <c r="J42" s="443" t="s">
        <v>103</v>
      </c>
    </row>
    <row r="43" spans="1:10" ht="24.75" x14ac:dyDescent="0.25">
      <c r="A43" s="371" t="s">
        <v>1766</v>
      </c>
      <c r="B43" s="395" t="s">
        <v>112</v>
      </c>
      <c r="C43" s="421" t="s">
        <v>322</v>
      </c>
      <c r="D43" s="396" t="s">
        <v>78</v>
      </c>
      <c r="E43" s="422">
        <v>1</v>
      </c>
      <c r="F43" s="398"/>
      <c r="G43" s="396" t="s">
        <v>1738</v>
      </c>
      <c r="H43" s="400">
        <v>1823</v>
      </c>
      <c r="I43" s="396"/>
      <c r="J43" s="395" t="s">
        <v>103</v>
      </c>
    </row>
    <row r="44" spans="1:10" ht="22.5" x14ac:dyDescent="0.25">
      <c r="A44" s="364">
        <v>16</v>
      </c>
      <c r="B44" s="401" t="s">
        <v>1713</v>
      </c>
      <c r="C44" s="402"/>
      <c r="D44" s="403" t="s">
        <v>78</v>
      </c>
      <c r="E44" s="423">
        <v>1</v>
      </c>
      <c r="F44" s="424"/>
      <c r="G44" s="403">
        <v>2014</v>
      </c>
      <c r="H44" s="404">
        <f>Фин.потребности!C42</f>
        <v>241126</v>
      </c>
      <c r="I44" s="403"/>
      <c r="J44" s="405" t="s">
        <v>84</v>
      </c>
    </row>
    <row r="45" spans="1:10" ht="135" x14ac:dyDescent="0.25">
      <c r="A45" s="364">
        <v>17</v>
      </c>
      <c r="B45" s="401" t="s">
        <v>114</v>
      </c>
      <c r="C45" s="402" t="s">
        <v>115</v>
      </c>
      <c r="D45" s="403" t="s">
        <v>78</v>
      </c>
      <c r="E45" s="423">
        <v>1</v>
      </c>
      <c r="F45" s="424"/>
      <c r="G45" s="403" t="s">
        <v>108</v>
      </c>
      <c r="H45" s="404">
        <v>31582</v>
      </c>
      <c r="I45" s="403"/>
      <c r="J45" s="401" t="s">
        <v>116</v>
      </c>
    </row>
    <row r="46" spans="1:10" ht="135" x14ac:dyDescent="0.25">
      <c r="A46" s="364">
        <v>18</v>
      </c>
      <c r="B46" s="401" t="s">
        <v>117</v>
      </c>
      <c r="C46" s="402" t="s">
        <v>115</v>
      </c>
      <c r="D46" s="403" t="s">
        <v>78</v>
      </c>
      <c r="E46" s="423">
        <v>1</v>
      </c>
      <c r="F46" s="424"/>
      <c r="G46" s="403" t="s">
        <v>113</v>
      </c>
      <c r="H46" s="404">
        <v>23739</v>
      </c>
      <c r="I46" s="403"/>
      <c r="J46" s="401" t="s">
        <v>118</v>
      </c>
    </row>
    <row r="47" spans="1:10" ht="135" x14ac:dyDescent="0.25">
      <c r="A47" s="364">
        <v>19</v>
      </c>
      <c r="B47" s="401" t="s">
        <v>119</v>
      </c>
      <c r="C47" s="402" t="s">
        <v>115</v>
      </c>
      <c r="D47" s="403" t="s">
        <v>78</v>
      </c>
      <c r="E47" s="423">
        <v>1</v>
      </c>
      <c r="F47" s="424"/>
      <c r="G47" s="403" t="s">
        <v>113</v>
      </c>
      <c r="H47" s="404">
        <v>27108</v>
      </c>
      <c r="I47" s="403"/>
      <c r="J47" s="401" t="s">
        <v>118</v>
      </c>
    </row>
    <row r="48" spans="1:10" ht="281.25" x14ac:dyDescent="0.25">
      <c r="A48" s="364">
        <v>20</v>
      </c>
      <c r="B48" s="383" t="s">
        <v>120</v>
      </c>
      <c r="C48" s="384"/>
      <c r="D48" s="385"/>
      <c r="E48" s="412"/>
      <c r="F48" s="413"/>
      <c r="G48" s="385">
        <v>2019</v>
      </c>
      <c r="H48" s="386">
        <v>26000</v>
      </c>
      <c r="I48" s="385"/>
      <c r="J48" s="383" t="s">
        <v>121</v>
      </c>
    </row>
    <row r="49" spans="1:11" ht="22.5" x14ac:dyDescent="0.25">
      <c r="A49" s="364">
        <v>21</v>
      </c>
      <c r="B49" s="405" t="s">
        <v>1721</v>
      </c>
      <c r="C49" s="406"/>
      <c r="D49" s="407" t="s">
        <v>78</v>
      </c>
      <c r="E49" s="449"/>
      <c r="F49" s="450"/>
      <c r="G49" s="407" t="s">
        <v>87</v>
      </c>
      <c r="H49" s="408">
        <f>Фин.потребности!C47</f>
        <v>126906</v>
      </c>
      <c r="I49" s="407"/>
      <c r="J49" s="405" t="s">
        <v>84</v>
      </c>
    </row>
    <row r="50" spans="1:11" ht="22.5" x14ac:dyDescent="0.25">
      <c r="A50" s="364">
        <v>22</v>
      </c>
      <c r="B50" s="405" t="s">
        <v>1722</v>
      </c>
      <c r="C50" s="406"/>
      <c r="D50" s="407" t="s">
        <v>78</v>
      </c>
      <c r="E50" s="449"/>
      <c r="F50" s="450"/>
      <c r="G50" s="407" t="s">
        <v>1729</v>
      </c>
      <c r="H50" s="408">
        <f>Фин.потребности!C48</f>
        <v>121368</v>
      </c>
      <c r="I50" s="407"/>
      <c r="J50" s="405" t="s">
        <v>84</v>
      </c>
    </row>
    <row r="51" spans="1:11" ht="22.5" x14ac:dyDescent="0.25">
      <c r="A51" s="364">
        <v>23</v>
      </c>
      <c r="B51" s="405" t="s">
        <v>1723</v>
      </c>
      <c r="C51" s="406"/>
      <c r="D51" s="407" t="s">
        <v>78</v>
      </c>
      <c r="E51" s="449"/>
      <c r="F51" s="450"/>
      <c r="G51" s="407">
        <v>2017</v>
      </c>
      <c r="H51" s="408">
        <f>Фин.потребности!C49</f>
        <v>13308</v>
      </c>
      <c r="I51" s="407"/>
      <c r="J51" s="405" t="s">
        <v>84</v>
      </c>
    </row>
    <row r="52" spans="1:11" ht="22.5" x14ac:dyDescent="0.25">
      <c r="A52" s="364">
        <v>24</v>
      </c>
      <c r="B52" s="405" t="s">
        <v>1726</v>
      </c>
      <c r="C52" s="406"/>
      <c r="D52" s="407" t="s">
        <v>78</v>
      </c>
      <c r="E52" s="449"/>
      <c r="F52" s="450"/>
      <c r="G52" s="407" t="s">
        <v>1731</v>
      </c>
      <c r="H52" s="408">
        <f>Фин.потребности!C50</f>
        <v>3300330</v>
      </c>
      <c r="I52" s="407"/>
      <c r="J52" s="405" t="s">
        <v>84</v>
      </c>
    </row>
    <row r="53" spans="1:11" ht="95.25" customHeight="1" x14ac:dyDescent="0.25">
      <c r="A53" s="451">
        <v>25</v>
      </c>
      <c r="B53" s="452" t="s">
        <v>1275</v>
      </c>
      <c r="C53" s="453"/>
      <c r="D53" s="454" t="s">
        <v>78</v>
      </c>
      <c r="E53" s="455">
        <v>1</v>
      </c>
      <c r="F53" s="456"/>
      <c r="G53" s="454" t="s">
        <v>1679</v>
      </c>
      <c r="H53" s="457">
        <v>103972.879218659</v>
      </c>
      <c r="I53" s="454"/>
      <c r="J53" s="452" t="s">
        <v>1277</v>
      </c>
      <c r="K53" s="458">
        <f>SUM(H7:H53)</f>
        <v>8265645.0950386599</v>
      </c>
    </row>
    <row r="54" spans="1:11" ht="15" customHeight="1" x14ac:dyDescent="0.25">
      <c r="A54" s="459" t="s">
        <v>370</v>
      </c>
      <c r="B54" s="460"/>
      <c r="C54" s="460"/>
      <c r="D54" s="460"/>
      <c r="E54" s="460"/>
      <c r="F54" s="460"/>
      <c r="G54" s="460"/>
      <c r="H54" s="460"/>
      <c r="I54" s="460"/>
      <c r="J54" s="461"/>
    </row>
    <row r="55" spans="1:11" ht="45" x14ac:dyDescent="0.25">
      <c r="A55" s="462">
        <v>26</v>
      </c>
      <c r="B55" s="401" t="s">
        <v>1016</v>
      </c>
      <c r="C55" s="402" t="s">
        <v>132</v>
      </c>
      <c r="D55" s="403" t="s">
        <v>72</v>
      </c>
      <c r="E55" s="463">
        <v>2400</v>
      </c>
      <c r="F55" s="464"/>
      <c r="G55" s="465" t="s">
        <v>1680</v>
      </c>
      <c r="H55" s="404">
        <v>8417</v>
      </c>
      <c r="I55" s="403"/>
      <c r="J55" s="464" t="s">
        <v>989</v>
      </c>
    </row>
    <row r="56" spans="1:11" ht="45" x14ac:dyDescent="0.25">
      <c r="A56" s="462">
        <v>27</v>
      </c>
      <c r="B56" s="401" t="s">
        <v>1017</v>
      </c>
      <c r="C56" s="402" t="s">
        <v>132</v>
      </c>
      <c r="D56" s="403" t="s">
        <v>72</v>
      </c>
      <c r="E56" s="463">
        <v>600</v>
      </c>
      <c r="F56" s="464"/>
      <c r="G56" s="465" t="s">
        <v>100</v>
      </c>
      <c r="H56" s="404">
        <v>2041</v>
      </c>
      <c r="I56" s="403"/>
      <c r="J56" s="464" t="s">
        <v>990</v>
      </c>
    </row>
    <row r="57" spans="1:11" ht="112.5" x14ac:dyDescent="0.25">
      <c r="A57" s="462">
        <v>28</v>
      </c>
      <c r="B57" s="401" t="s">
        <v>883</v>
      </c>
      <c r="C57" s="402" t="s">
        <v>132</v>
      </c>
      <c r="D57" s="403" t="s">
        <v>72</v>
      </c>
      <c r="E57" s="463">
        <v>192</v>
      </c>
      <c r="F57" s="464"/>
      <c r="G57" s="465" t="s">
        <v>100</v>
      </c>
      <c r="H57" s="404">
        <v>2041</v>
      </c>
      <c r="I57" s="403" t="s">
        <v>134</v>
      </c>
      <c r="J57" s="464" t="s">
        <v>135</v>
      </c>
    </row>
    <row r="58" spans="1:11" ht="45" x14ac:dyDescent="0.25">
      <c r="A58" s="462">
        <v>29</v>
      </c>
      <c r="B58" s="401" t="s">
        <v>1018</v>
      </c>
      <c r="C58" s="402" t="s">
        <v>132</v>
      </c>
      <c r="D58" s="403" t="s">
        <v>72</v>
      </c>
      <c r="E58" s="463">
        <v>4800</v>
      </c>
      <c r="F58" s="464"/>
      <c r="G58" s="465" t="s">
        <v>100</v>
      </c>
      <c r="H58" s="404">
        <v>2268</v>
      </c>
      <c r="I58" s="403"/>
      <c r="J58" s="464" t="s">
        <v>991</v>
      </c>
    </row>
    <row r="59" spans="1:11" ht="45" x14ac:dyDescent="0.25">
      <c r="A59" s="462">
        <v>30</v>
      </c>
      <c r="B59" s="401" t="s">
        <v>1019</v>
      </c>
      <c r="C59" s="402" t="s">
        <v>132</v>
      </c>
      <c r="D59" s="403" t="s">
        <v>72</v>
      </c>
      <c r="E59" s="463">
        <v>1080</v>
      </c>
      <c r="F59" s="464"/>
      <c r="G59" s="465" t="s">
        <v>1680</v>
      </c>
      <c r="H59" s="404">
        <v>5670</v>
      </c>
      <c r="I59" s="403"/>
      <c r="J59" s="464" t="s">
        <v>989</v>
      </c>
    </row>
    <row r="60" spans="1:11" ht="33.75" x14ac:dyDescent="0.25">
      <c r="A60" s="462">
        <v>31</v>
      </c>
      <c r="B60" s="401" t="s">
        <v>140</v>
      </c>
      <c r="C60" s="402" t="s">
        <v>141</v>
      </c>
      <c r="D60" s="403"/>
      <c r="E60" s="463"/>
      <c r="F60" s="464"/>
      <c r="G60" s="465" t="s">
        <v>133</v>
      </c>
      <c r="H60" s="404">
        <v>77244</v>
      </c>
      <c r="I60" s="403"/>
      <c r="J60" s="464" t="s">
        <v>103</v>
      </c>
    </row>
    <row r="61" spans="1:11" ht="56.25" x14ac:dyDescent="0.25">
      <c r="A61" s="462">
        <v>32</v>
      </c>
      <c r="B61" s="401" t="s">
        <v>1571</v>
      </c>
      <c r="C61" s="402" t="s">
        <v>145</v>
      </c>
      <c r="D61" s="403" t="s">
        <v>72</v>
      </c>
      <c r="E61" s="463">
        <v>12000</v>
      </c>
      <c r="F61" s="464"/>
      <c r="G61" s="465" t="s">
        <v>1680</v>
      </c>
      <c r="H61" s="404">
        <v>15819.570000000002</v>
      </c>
      <c r="I61" s="403"/>
      <c r="J61" s="464" t="s">
        <v>992</v>
      </c>
    </row>
    <row r="62" spans="1:11" ht="78.75" x14ac:dyDescent="0.25">
      <c r="A62" s="462">
        <v>33</v>
      </c>
      <c r="B62" s="401" t="s">
        <v>1020</v>
      </c>
      <c r="C62" s="402" t="s">
        <v>145</v>
      </c>
      <c r="D62" s="403" t="s">
        <v>72</v>
      </c>
      <c r="E62" s="463">
        <v>192</v>
      </c>
      <c r="F62" s="464"/>
      <c r="G62" s="465" t="s">
        <v>100</v>
      </c>
      <c r="H62" s="404">
        <v>2041</v>
      </c>
      <c r="I62" s="403" t="s">
        <v>146</v>
      </c>
      <c r="J62" s="464" t="s">
        <v>147</v>
      </c>
    </row>
    <row r="63" spans="1:11" ht="78.75" x14ac:dyDescent="0.25">
      <c r="A63" s="462">
        <v>34</v>
      </c>
      <c r="B63" s="401" t="s">
        <v>1021</v>
      </c>
      <c r="C63" s="402" t="s">
        <v>145</v>
      </c>
      <c r="D63" s="403" t="s">
        <v>72</v>
      </c>
      <c r="E63" s="463">
        <v>2400</v>
      </c>
      <c r="F63" s="464"/>
      <c r="G63" s="465" t="s">
        <v>100</v>
      </c>
      <c r="H63" s="404">
        <v>2268</v>
      </c>
      <c r="I63" s="403" t="s">
        <v>146</v>
      </c>
      <c r="J63" s="464" t="s">
        <v>147</v>
      </c>
    </row>
    <row r="64" spans="1:11" ht="45" x14ac:dyDescent="0.25">
      <c r="A64" s="462">
        <v>35</v>
      </c>
      <c r="B64" s="401" t="s">
        <v>1022</v>
      </c>
      <c r="C64" s="402" t="s">
        <v>145</v>
      </c>
      <c r="D64" s="403" t="s">
        <v>72</v>
      </c>
      <c r="E64" s="463">
        <v>1080</v>
      </c>
      <c r="F64" s="464"/>
      <c r="G64" s="465" t="s">
        <v>100</v>
      </c>
      <c r="H64" s="404">
        <v>1021</v>
      </c>
      <c r="I64" s="403"/>
      <c r="J64" s="464" t="s">
        <v>1009</v>
      </c>
    </row>
    <row r="65" spans="1:10" ht="78.75" x14ac:dyDescent="0.25">
      <c r="A65" s="462">
        <v>36</v>
      </c>
      <c r="B65" s="401" t="s">
        <v>1572</v>
      </c>
      <c r="C65" s="402" t="s">
        <v>145</v>
      </c>
      <c r="D65" s="403" t="s">
        <v>72</v>
      </c>
      <c r="E65" s="463">
        <v>600</v>
      </c>
      <c r="F65" s="464"/>
      <c r="G65" s="465" t="s">
        <v>1680</v>
      </c>
      <c r="H65" s="404">
        <v>4400</v>
      </c>
      <c r="I65" s="403" t="s">
        <v>146</v>
      </c>
      <c r="J65" s="464" t="s">
        <v>147</v>
      </c>
    </row>
    <row r="66" spans="1:10" ht="78.75" x14ac:dyDescent="0.25">
      <c r="A66" s="462">
        <v>37</v>
      </c>
      <c r="B66" s="401" t="s">
        <v>1023</v>
      </c>
      <c r="C66" s="402" t="s">
        <v>145</v>
      </c>
      <c r="D66" s="403" t="s">
        <v>72</v>
      </c>
      <c r="E66" s="463">
        <v>600</v>
      </c>
      <c r="F66" s="464"/>
      <c r="G66" s="465"/>
      <c r="H66" s="404">
        <v>13907</v>
      </c>
      <c r="I66" s="403" t="s">
        <v>146</v>
      </c>
      <c r="J66" s="464" t="s">
        <v>147</v>
      </c>
    </row>
    <row r="67" spans="1:10" ht="78.75" x14ac:dyDescent="0.25">
      <c r="A67" s="462">
        <v>38</v>
      </c>
      <c r="B67" s="401" t="s">
        <v>942</v>
      </c>
      <c r="C67" s="402" t="s">
        <v>145</v>
      </c>
      <c r="D67" s="403" t="s">
        <v>72</v>
      </c>
      <c r="E67" s="463">
        <v>2160</v>
      </c>
      <c r="F67" s="464"/>
      <c r="G67" s="465"/>
      <c r="H67" s="404">
        <v>28631</v>
      </c>
      <c r="I67" s="403" t="s">
        <v>146</v>
      </c>
      <c r="J67" s="464" t="s">
        <v>147</v>
      </c>
    </row>
    <row r="68" spans="1:10" ht="112.5" x14ac:dyDescent="0.25">
      <c r="A68" s="462">
        <v>39</v>
      </c>
      <c r="B68" s="401" t="s">
        <v>1573</v>
      </c>
      <c r="C68" s="402" t="s">
        <v>145</v>
      </c>
      <c r="D68" s="403" t="s">
        <v>72</v>
      </c>
      <c r="E68" s="463">
        <v>2160</v>
      </c>
      <c r="F68" s="464"/>
      <c r="G68" s="465" t="s">
        <v>1680</v>
      </c>
      <c r="H68" s="404">
        <v>10701.27</v>
      </c>
      <c r="I68" s="403" t="s">
        <v>134</v>
      </c>
      <c r="J68" s="464" t="s">
        <v>135</v>
      </c>
    </row>
    <row r="69" spans="1:10" ht="112.5" x14ac:dyDescent="0.25">
      <c r="A69" s="462">
        <v>40</v>
      </c>
      <c r="B69" s="401" t="s">
        <v>1574</v>
      </c>
      <c r="C69" s="402" t="s">
        <v>145</v>
      </c>
      <c r="D69" s="403" t="s">
        <v>72</v>
      </c>
      <c r="E69" s="463">
        <v>1080</v>
      </c>
      <c r="F69" s="464"/>
      <c r="G69" s="465" t="s">
        <v>1680</v>
      </c>
      <c r="H69" s="404">
        <v>20189.569999999996</v>
      </c>
      <c r="I69" s="403" t="s">
        <v>134</v>
      </c>
      <c r="J69" s="464" t="s">
        <v>135</v>
      </c>
    </row>
    <row r="70" spans="1:10" ht="45" x14ac:dyDescent="0.25">
      <c r="A70" s="462">
        <v>41</v>
      </c>
      <c r="B70" s="401" t="s">
        <v>1629</v>
      </c>
      <c r="C70" s="402" t="s">
        <v>145</v>
      </c>
      <c r="D70" s="403" t="s">
        <v>72</v>
      </c>
      <c r="E70" s="463">
        <v>7680</v>
      </c>
      <c r="F70" s="464"/>
      <c r="G70" s="465" t="s">
        <v>1681</v>
      </c>
      <c r="H70" s="466">
        <v>6196</v>
      </c>
      <c r="I70" s="403"/>
      <c r="J70" s="464" t="s">
        <v>992</v>
      </c>
    </row>
    <row r="71" spans="1:10" ht="112.5" x14ac:dyDescent="0.25">
      <c r="A71" s="462">
        <v>42</v>
      </c>
      <c r="B71" s="401" t="s">
        <v>1630</v>
      </c>
      <c r="C71" s="402" t="s">
        <v>145</v>
      </c>
      <c r="D71" s="403" t="s">
        <v>72</v>
      </c>
      <c r="E71" s="463">
        <v>2400</v>
      </c>
      <c r="F71" s="464"/>
      <c r="G71" s="465" t="s">
        <v>1681</v>
      </c>
      <c r="H71" s="404">
        <v>5000</v>
      </c>
      <c r="I71" s="403" t="s">
        <v>134</v>
      </c>
      <c r="J71" s="464" t="s">
        <v>135</v>
      </c>
    </row>
    <row r="72" spans="1:10" ht="112.5" x14ac:dyDescent="0.25">
      <c r="A72" s="462">
        <v>43</v>
      </c>
      <c r="B72" s="401" t="s">
        <v>1575</v>
      </c>
      <c r="C72" s="402" t="s">
        <v>145</v>
      </c>
      <c r="D72" s="403" t="s">
        <v>72</v>
      </c>
      <c r="E72" s="463">
        <v>2400</v>
      </c>
      <c r="F72" s="464"/>
      <c r="G72" s="465" t="s">
        <v>1680</v>
      </c>
      <c r="H72" s="404">
        <v>3520</v>
      </c>
      <c r="I72" s="403" t="s">
        <v>134</v>
      </c>
      <c r="J72" s="464" t="s">
        <v>135</v>
      </c>
    </row>
    <row r="73" spans="1:10" ht="112.5" x14ac:dyDescent="0.25">
      <c r="A73" s="462">
        <v>44</v>
      </c>
      <c r="B73" s="401" t="s">
        <v>1576</v>
      </c>
      <c r="C73" s="402" t="s">
        <v>145</v>
      </c>
      <c r="D73" s="403" t="s">
        <v>72</v>
      </c>
      <c r="E73" s="463">
        <v>3840</v>
      </c>
      <c r="F73" s="464"/>
      <c r="G73" s="465" t="s">
        <v>1681</v>
      </c>
      <c r="H73" s="466">
        <v>7960</v>
      </c>
      <c r="I73" s="403" t="s">
        <v>134</v>
      </c>
      <c r="J73" s="464" t="s">
        <v>135</v>
      </c>
    </row>
    <row r="74" spans="1:10" ht="45" x14ac:dyDescent="0.25">
      <c r="A74" s="462">
        <v>45</v>
      </c>
      <c r="B74" s="401" t="s">
        <v>1577</v>
      </c>
      <c r="C74" s="402" t="s">
        <v>145</v>
      </c>
      <c r="D74" s="403" t="s">
        <v>72</v>
      </c>
      <c r="E74" s="463">
        <v>2160</v>
      </c>
      <c r="F74" s="464"/>
      <c r="G74" s="465" t="s">
        <v>1681</v>
      </c>
      <c r="H74" s="466">
        <v>7960</v>
      </c>
      <c r="I74" s="403"/>
      <c r="J74" s="464" t="s">
        <v>993</v>
      </c>
    </row>
    <row r="75" spans="1:10" ht="112.5" x14ac:dyDescent="0.25">
      <c r="A75" s="462">
        <v>46</v>
      </c>
      <c r="B75" s="401" t="s">
        <v>1578</v>
      </c>
      <c r="C75" s="402" t="s">
        <v>145</v>
      </c>
      <c r="D75" s="403" t="s">
        <v>72</v>
      </c>
      <c r="E75" s="463">
        <v>2400</v>
      </c>
      <c r="F75" s="464"/>
      <c r="G75" s="465" t="s">
        <v>1680</v>
      </c>
      <c r="H75" s="404">
        <v>7735</v>
      </c>
      <c r="I75" s="403" t="s">
        <v>134</v>
      </c>
      <c r="J75" s="464" t="s">
        <v>135</v>
      </c>
    </row>
    <row r="76" spans="1:10" ht="45" x14ac:dyDescent="0.25">
      <c r="A76" s="462">
        <v>47</v>
      </c>
      <c r="B76" s="401" t="s">
        <v>1024</v>
      </c>
      <c r="C76" s="402" t="s">
        <v>145</v>
      </c>
      <c r="D76" s="403" t="s">
        <v>72</v>
      </c>
      <c r="E76" s="467">
        <v>2160</v>
      </c>
      <c r="F76" s="401"/>
      <c r="G76" s="465" t="s">
        <v>100</v>
      </c>
      <c r="H76" s="468">
        <v>2268</v>
      </c>
      <c r="I76" s="403"/>
      <c r="J76" s="401" t="s">
        <v>989</v>
      </c>
    </row>
    <row r="77" spans="1:10" ht="112.5" x14ac:dyDescent="0.25">
      <c r="A77" s="462">
        <v>48</v>
      </c>
      <c r="B77" s="401" t="s">
        <v>904</v>
      </c>
      <c r="C77" s="402" t="s">
        <v>145</v>
      </c>
      <c r="D77" s="403" t="s">
        <v>72</v>
      </c>
      <c r="E77" s="467">
        <v>4800</v>
      </c>
      <c r="F77" s="401"/>
      <c r="G77" s="465" t="s">
        <v>100</v>
      </c>
      <c r="H77" s="468">
        <v>2041</v>
      </c>
      <c r="I77" s="403" t="s">
        <v>134</v>
      </c>
      <c r="J77" s="401" t="s">
        <v>135</v>
      </c>
    </row>
    <row r="78" spans="1:10" ht="112.5" x14ac:dyDescent="0.25">
      <c r="A78" s="462">
        <v>49</v>
      </c>
      <c r="B78" s="401" t="s">
        <v>1631</v>
      </c>
      <c r="C78" s="402" t="s">
        <v>145</v>
      </c>
      <c r="D78" s="403" t="s">
        <v>72</v>
      </c>
      <c r="E78" s="463">
        <v>480</v>
      </c>
      <c r="F78" s="464"/>
      <c r="G78" s="465" t="s">
        <v>1681</v>
      </c>
      <c r="H78" s="404">
        <v>5000</v>
      </c>
      <c r="I78" s="403" t="s">
        <v>134</v>
      </c>
      <c r="J78" s="464" t="s">
        <v>135</v>
      </c>
    </row>
    <row r="79" spans="1:10" ht="45" x14ac:dyDescent="0.25">
      <c r="A79" s="462">
        <v>50</v>
      </c>
      <c r="B79" s="401" t="s">
        <v>1579</v>
      </c>
      <c r="C79" s="402" t="s">
        <v>145</v>
      </c>
      <c r="D79" s="403" t="s">
        <v>72</v>
      </c>
      <c r="E79" s="463">
        <v>600</v>
      </c>
      <c r="F79" s="464"/>
      <c r="G79" s="465" t="s">
        <v>1682</v>
      </c>
      <c r="H79" s="404">
        <v>13172.40804</v>
      </c>
      <c r="I79" s="403"/>
      <c r="J79" s="464" t="s">
        <v>991</v>
      </c>
    </row>
    <row r="80" spans="1:10" ht="56.25" x14ac:dyDescent="0.25">
      <c r="A80" s="462">
        <v>51</v>
      </c>
      <c r="B80" s="401" t="s">
        <v>1580</v>
      </c>
      <c r="C80" s="402" t="s">
        <v>145</v>
      </c>
      <c r="D80" s="403" t="s">
        <v>72</v>
      </c>
      <c r="E80" s="463">
        <v>1080</v>
      </c>
      <c r="F80" s="464"/>
      <c r="G80" s="465" t="s">
        <v>1680</v>
      </c>
      <c r="H80" s="404">
        <v>13817.489999999998</v>
      </c>
      <c r="I80" s="403"/>
      <c r="J80" s="464" t="s">
        <v>995</v>
      </c>
    </row>
    <row r="81" spans="1:10" ht="112.5" x14ac:dyDescent="0.25">
      <c r="A81" s="462">
        <v>52</v>
      </c>
      <c r="B81" s="401" t="s">
        <v>1744</v>
      </c>
      <c r="C81" s="402" t="s">
        <v>145</v>
      </c>
      <c r="D81" s="403" t="s">
        <v>72</v>
      </c>
      <c r="E81" s="463">
        <v>2400</v>
      </c>
      <c r="F81" s="464"/>
      <c r="G81" s="465"/>
      <c r="H81" s="404">
        <v>2532.7622299999998</v>
      </c>
      <c r="I81" s="403" t="s">
        <v>134</v>
      </c>
      <c r="J81" s="464" t="s">
        <v>135</v>
      </c>
    </row>
    <row r="82" spans="1:10" ht="112.5" x14ac:dyDescent="0.25">
      <c r="A82" s="462">
        <v>53</v>
      </c>
      <c r="B82" s="401" t="s">
        <v>1026</v>
      </c>
      <c r="C82" s="402" t="s">
        <v>145</v>
      </c>
      <c r="D82" s="403" t="s">
        <v>72</v>
      </c>
      <c r="E82" s="463">
        <v>600</v>
      </c>
      <c r="F82" s="464"/>
      <c r="G82" s="465"/>
      <c r="H82" s="468">
        <v>2473</v>
      </c>
      <c r="I82" s="403" t="s">
        <v>134</v>
      </c>
      <c r="J82" s="464" t="s">
        <v>135</v>
      </c>
    </row>
    <row r="83" spans="1:10" ht="45" x14ac:dyDescent="0.25">
      <c r="A83" s="462">
        <v>54</v>
      </c>
      <c r="B83" s="401" t="s">
        <v>420</v>
      </c>
      <c r="C83" s="402" t="s">
        <v>145</v>
      </c>
      <c r="D83" s="403" t="s">
        <v>72</v>
      </c>
      <c r="E83" s="463">
        <v>7560</v>
      </c>
      <c r="F83" s="464"/>
      <c r="G83" s="465"/>
      <c r="H83" s="468">
        <v>1099</v>
      </c>
      <c r="I83" s="403"/>
      <c r="J83" s="464" t="s">
        <v>1002</v>
      </c>
    </row>
    <row r="84" spans="1:10" ht="45" x14ac:dyDescent="0.25">
      <c r="A84" s="462">
        <v>55</v>
      </c>
      <c r="B84" s="401" t="s">
        <v>1581</v>
      </c>
      <c r="C84" s="402" t="s">
        <v>145</v>
      </c>
      <c r="D84" s="403" t="s">
        <v>72</v>
      </c>
      <c r="E84" s="463">
        <v>2160</v>
      </c>
      <c r="F84" s="464"/>
      <c r="G84" s="465" t="s">
        <v>1683</v>
      </c>
      <c r="H84" s="404">
        <v>15709</v>
      </c>
      <c r="I84" s="403"/>
      <c r="J84" s="464" t="s">
        <v>994</v>
      </c>
    </row>
    <row r="85" spans="1:10" ht="45" x14ac:dyDescent="0.25">
      <c r="A85" s="462">
        <v>56</v>
      </c>
      <c r="B85" s="401" t="s">
        <v>1027</v>
      </c>
      <c r="C85" s="402" t="s">
        <v>145</v>
      </c>
      <c r="D85" s="403" t="s">
        <v>72</v>
      </c>
      <c r="E85" s="463">
        <v>7680</v>
      </c>
      <c r="F85" s="464"/>
      <c r="G85" s="465"/>
      <c r="H85" s="404">
        <v>2441</v>
      </c>
      <c r="I85" s="403"/>
      <c r="J85" s="464" t="s">
        <v>995</v>
      </c>
    </row>
    <row r="86" spans="1:10" ht="45" x14ac:dyDescent="0.25">
      <c r="A86" s="462">
        <v>57</v>
      </c>
      <c r="B86" s="401" t="s">
        <v>1582</v>
      </c>
      <c r="C86" s="402" t="s">
        <v>145</v>
      </c>
      <c r="D86" s="403" t="s">
        <v>72</v>
      </c>
      <c r="E86" s="463">
        <v>2160</v>
      </c>
      <c r="F86" s="464"/>
      <c r="G86" s="465" t="s">
        <v>1682</v>
      </c>
      <c r="H86" s="404">
        <v>6030</v>
      </c>
      <c r="I86" s="403"/>
      <c r="J86" s="464" t="s">
        <v>989</v>
      </c>
    </row>
    <row r="87" spans="1:10" ht="45" x14ac:dyDescent="0.25">
      <c r="A87" s="462">
        <v>58</v>
      </c>
      <c r="B87" s="401" t="s">
        <v>422</v>
      </c>
      <c r="C87" s="402" t="s">
        <v>145</v>
      </c>
      <c r="D87" s="403" t="s">
        <v>72</v>
      </c>
      <c r="E87" s="463">
        <v>480</v>
      </c>
      <c r="F87" s="464"/>
      <c r="G87" s="465"/>
      <c r="H87" s="468">
        <v>2041</v>
      </c>
      <c r="I87" s="403"/>
      <c r="J87" s="464" t="s">
        <v>1007</v>
      </c>
    </row>
    <row r="88" spans="1:10" ht="112.5" x14ac:dyDescent="0.25">
      <c r="A88" s="462">
        <v>59</v>
      </c>
      <c r="B88" s="401" t="s">
        <v>1583</v>
      </c>
      <c r="C88" s="402" t="s">
        <v>145</v>
      </c>
      <c r="D88" s="403" t="s">
        <v>72</v>
      </c>
      <c r="E88" s="463">
        <v>2400</v>
      </c>
      <c r="F88" s="464"/>
      <c r="G88" s="465" t="s">
        <v>1682</v>
      </c>
      <c r="H88" s="468">
        <v>4400.1215000000002</v>
      </c>
      <c r="I88" s="403" t="s">
        <v>134</v>
      </c>
      <c r="J88" s="464" t="s">
        <v>135</v>
      </c>
    </row>
    <row r="89" spans="1:10" ht="112.5" x14ac:dyDescent="0.25">
      <c r="A89" s="462">
        <v>60</v>
      </c>
      <c r="B89" s="401" t="s">
        <v>1028</v>
      </c>
      <c r="C89" s="402" t="s">
        <v>145</v>
      </c>
      <c r="D89" s="403" t="s">
        <v>72</v>
      </c>
      <c r="E89" s="463">
        <v>2400</v>
      </c>
      <c r="F89" s="464"/>
      <c r="G89" s="465"/>
      <c r="H89" s="404">
        <v>2441</v>
      </c>
      <c r="I89" s="403" t="s">
        <v>134</v>
      </c>
      <c r="J89" s="464" t="s">
        <v>135</v>
      </c>
    </row>
    <row r="90" spans="1:10" ht="112.5" x14ac:dyDescent="0.25">
      <c r="A90" s="462">
        <v>61</v>
      </c>
      <c r="B90" s="401" t="s">
        <v>1584</v>
      </c>
      <c r="C90" s="402" t="s">
        <v>145</v>
      </c>
      <c r="D90" s="403" t="s">
        <v>72</v>
      </c>
      <c r="E90" s="463">
        <v>3840</v>
      </c>
      <c r="F90" s="464"/>
      <c r="G90" s="465" t="s">
        <v>1682</v>
      </c>
      <c r="H90" s="404">
        <v>11030</v>
      </c>
      <c r="I90" s="403" t="s">
        <v>134</v>
      </c>
      <c r="J90" s="464" t="s">
        <v>135</v>
      </c>
    </row>
    <row r="91" spans="1:10" ht="112.5" x14ac:dyDescent="0.25">
      <c r="A91" s="462">
        <v>62</v>
      </c>
      <c r="B91" s="401" t="s">
        <v>1585</v>
      </c>
      <c r="C91" s="402" t="s">
        <v>145</v>
      </c>
      <c r="D91" s="403" t="s">
        <v>72</v>
      </c>
      <c r="E91" s="463">
        <v>2400</v>
      </c>
      <c r="F91" s="464"/>
      <c r="G91" s="465" t="s">
        <v>1682</v>
      </c>
      <c r="H91" s="404">
        <v>9573.43</v>
      </c>
      <c r="I91" s="403" t="s">
        <v>134</v>
      </c>
      <c r="J91" s="464" t="s">
        <v>135</v>
      </c>
    </row>
    <row r="92" spans="1:10" ht="112.5" x14ac:dyDescent="0.25">
      <c r="A92" s="462">
        <v>63</v>
      </c>
      <c r="B92" s="401" t="s">
        <v>1586</v>
      </c>
      <c r="C92" s="402" t="s">
        <v>145</v>
      </c>
      <c r="D92" s="403" t="s">
        <v>72</v>
      </c>
      <c r="E92" s="463">
        <v>3600</v>
      </c>
      <c r="F92" s="464"/>
      <c r="G92" s="465" t="s">
        <v>1681</v>
      </c>
      <c r="H92" s="404">
        <v>11303</v>
      </c>
      <c r="I92" s="403" t="s">
        <v>134</v>
      </c>
      <c r="J92" s="464" t="s">
        <v>135</v>
      </c>
    </row>
    <row r="93" spans="1:10" ht="112.5" x14ac:dyDescent="0.25">
      <c r="A93" s="462">
        <v>64</v>
      </c>
      <c r="B93" s="401" t="s">
        <v>1587</v>
      </c>
      <c r="C93" s="402" t="s">
        <v>145</v>
      </c>
      <c r="D93" s="403" t="s">
        <v>72</v>
      </c>
      <c r="E93" s="463">
        <v>1080</v>
      </c>
      <c r="F93" s="464"/>
      <c r="G93" s="465" t="s">
        <v>1681</v>
      </c>
      <c r="H93" s="466">
        <v>7883</v>
      </c>
      <c r="I93" s="403" t="s">
        <v>134</v>
      </c>
      <c r="J93" s="464" t="s">
        <v>135</v>
      </c>
    </row>
    <row r="94" spans="1:10" ht="112.5" x14ac:dyDescent="0.25">
      <c r="A94" s="462">
        <v>65</v>
      </c>
      <c r="B94" s="401" t="s">
        <v>1588</v>
      </c>
      <c r="C94" s="402" t="s">
        <v>145</v>
      </c>
      <c r="D94" s="403" t="s">
        <v>72</v>
      </c>
      <c r="E94" s="463">
        <v>2400</v>
      </c>
      <c r="F94" s="464"/>
      <c r="G94" s="465" t="s">
        <v>1682</v>
      </c>
      <c r="H94" s="466">
        <v>5655</v>
      </c>
      <c r="I94" s="403" t="s">
        <v>134</v>
      </c>
      <c r="J94" s="464" t="s">
        <v>135</v>
      </c>
    </row>
    <row r="95" spans="1:10" ht="112.5" x14ac:dyDescent="0.25">
      <c r="A95" s="462">
        <v>66</v>
      </c>
      <c r="B95" s="401" t="s">
        <v>1589</v>
      </c>
      <c r="C95" s="402" t="s">
        <v>145</v>
      </c>
      <c r="D95" s="403" t="s">
        <v>72</v>
      </c>
      <c r="E95" s="463">
        <v>2400</v>
      </c>
      <c r="F95" s="464"/>
      <c r="G95" s="465" t="s">
        <v>1680</v>
      </c>
      <c r="H95" s="404">
        <v>4508</v>
      </c>
      <c r="I95" s="403" t="s">
        <v>134</v>
      </c>
      <c r="J95" s="464" t="s">
        <v>135</v>
      </c>
    </row>
    <row r="96" spans="1:10" ht="112.5" x14ac:dyDescent="0.25">
      <c r="A96" s="462">
        <v>67</v>
      </c>
      <c r="B96" s="401" t="s">
        <v>905</v>
      </c>
      <c r="C96" s="402" t="s">
        <v>145</v>
      </c>
      <c r="D96" s="403" t="s">
        <v>72</v>
      </c>
      <c r="E96" s="463">
        <v>600</v>
      </c>
      <c r="F96" s="464"/>
      <c r="G96" s="465"/>
      <c r="H96" s="468">
        <v>2225</v>
      </c>
      <c r="I96" s="403" t="s">
        <v>134</v>
      </c>
      <c r="J96" s="464" t="s">
        <v>135</v>
      </c>
    </row>
    <row r="97" spans="1:10" ht="112.5" x14ac:dyDescent="0.25">
      <c r="A97" s="462">
        <v>68</v>
      </c>
      <c r="B97" s="401" t="s">
        <v>1590</v>
      </c>
      <c r="C97" s="402" t="s">
        <v>145</v>
      </c>
      <c r="D97" s="403" t="s">
        <v>72</v>
      </c>
      <c r="E97" s="463">
        <v>2400</v>
      </c>
      <c r="F97" s="464"/>
      <c r="G97" s="465" t="s">
        <v>1682</v>
      </c>
      <c r="H97" s="466">
        <v>8597</v>
      </c>
      <c r="I97" s="403" t="s">
        <v>134</v>
      </c>
      <c r="J97" s="464" t="s">
        <v>135</v>
      </c>
    </row>
    <row r="98" spans="1:10" ht="112.5" x14ac:dyDescent="0.25">
      <c r="A98" s="462">
        <v>69</v>
      </c>
      <c r="B98" s="401" t="s">
        <v>1632</v>
      </c>
      <c r="C98" s="402" t="s">
        <v>145</v>
      </c>
      <c r="D98" s="403" t="s">
        <v>72</v>
      </c>
      <c r="E98" s="463">
        <v>2160</v>
      </c>
      <c r="F98" s="464"/>
      <c r="G98" s="465" t="s">
        <v>1682</v>
      </c>
      <c r="H98" s="404">
        <v>7144</v>
      </c>
      <c r="I98" s="403" t="s">
        <v>134</v>
      </c>
      <c r="J98" s="464" t="s">
        <v>135</v>
      </c>
    </row>
    <row r="99" spans="1:10" ht="112.5" x14ac:dyDescent="0.25">
      <c r="A99" s="462">
        <v>70</v>
      </c>
      <c r="B99" s="401" t="s">
        <v>1633</v>
      </c>
      <c r="C99" s="402" t="s">
        <v>145</v>
      </c>
      <c r="D99" s="403" t="s">
        <v>72</v>
      </c>
      <c r="E99" s="463">
        <v>2160</v>
      </c>
      <c r="F99" s="464"/>
      <c r="G99" s="465" t="s">
        <v>1681</v>
      </c>
      <c r="H99" s="466">
        <v>7960</v>
      </c>
      <c r="I99" s="403" t="s">
        <v>134</v>
      </c>
      <c r="J99" s="464" t="s">
        <v>135</v>
      </c>
    </row>
    <row r="100" spans="1:10" ht="56.25" x14ac:dyDescent="0.25">
      <c r="A100" s="462">
        <v>71</v>
      </c>
      <c r="B100" s="401" t="s">
        <v>1591</v>
      </c>
      <c r="C100" s="402" t="s">
        <v>145</v>
      </c>
      <c r="D100" s="403" t="s">
        <v>72</v>
      </c>
      <c r="E100" s="463">
        <v>14160</v>
      </c>
      <c r="F100" s="464"/>
      <c r="G100" s="465" t="s">
        <v>1680</v>
      </c>
      <c r="H100" s="404">
        <v>4499.9789599999995</v>
      </c>
      <c r="I100" s="403"/>
      <c r="J100" s="464" t="s">
        <v>989</v>
      </c>
    </row>
    <row r="101" spans="1:10" ht="112.5" x14ac:dyDescent="0.25">
      <c r="A101" s="462">
        <v>72</v>
      </c>
      <c r="B101" s="401" t="s">
        <v>1030</v>
      </c>
      <c r="C101" s="402" t="s">
        <v>145</v>
      </c>
      <c r="D101" s="403" t="s">
        <v>72</v>
      </c>
      <c r="E101" s="463">
        <v>9120</v>
      </c>
      <c r="F101" s="464"/>
      <c r="G101" s="465"/>
      <c r="H101" s="468">
        <v>1021</v>
      </c>
      <c r="I101" s="403" t="s">
        <v>134</v>
      </c>
      <c r="J101" s="464" t="s">
        <v>135</v>
      </c>
    </row>
    <row r="102" spans="1:10" ht="112.5" x14ac:dyDescent="0.25">
      <c r="A102" s="462">
        <v>73</v>
      </c>
      <c r="B102" s="401" t="s">
        <v>1031</v>
      </c>
      <c r="C102" s="402" t="s">
        <v>145</v>
      </c>
      <c r="D102" s="403" t="s">
        <v>72</v>
      </c>
      <c r="E102" s="463">
        <v>600</v>
      </c>
      <c r="F102" s="464"/>
      <c r="G102" s="465"/>
      <c r="H102" s="468">
        <v>2041</v>
      </c>
      <c r="I102" s="403" t="s">
        <v>134</v>
      </c>
      <c r="J102" s="464" t="s">
        <v>135</v>
      </c>
    </row>
    <row r="103" spans="1:10" ht="56.25" x14ac:dyDescent="0.25">
      <c r="A103" s="462">
        <v>74</v>
      </c>
      <c r="B103" s="401" t="s">
        <v>1592</v>
      </c>
      <c r="C103" s="402" t="s">
        <v>145</v>
      </c>
      <c r="D103" s="403" t="s">
        <v>72</v>
      </c>
      <c r="E103" s="463">
        <v>600</v>
      </c>
      <c r="F103" s="464"/>
      <c r="G103" s="465" t="s">
        <v>1680</v>
      </c>
      <c r="H103" s="404">
        <v>3934</v>
      </c>
      <c r="I103" s="403"/>
      <c r="J103" s="464" t="s">
        <v>999</v>
      </c>
    </row>
    <row r="104" spans="1:10" ht="45" x14ac:dyDescent="0.25">
      <c r="A104" s="462">
        <v>75</v>
      </c>
      <c r="B104" s="401" t="s">
        <v>909</v>
      </c>
      <c r="C104" s="402" t="s">
        <v>145</v>
      </c>
      <c r="D104" s="403" t="s">
        <v>72</v>
      </c>
      <c r="E104" s="463">
        <v>600</v>
      </c>
      <c r="F104" s="464"/>
      <c r="G104" s="465"/>
      <c r="H104" s="468">
        <v>2473</v>
      </c>
      <c r="I104" s="403"/>
      <c r="J104" s="464" t="s">
        <v>1006</v>
      </c>
    </row>
    <row r="105" spans="1:10" ht="112.5" x14ac:dyDescent="0.25">
      <c r="A105" s="462">
        <v>76</v>
      </c>
      <c r="B105" s="401" t="s">
        <v>1593</v>
      </c>
      <c r="C105" s="402" t="s">
        <v>145</v>
      </c>
      <c r="D105" s="403" t="s">
        <v>72</v>
      </c>
      <c r="E105" s="463">
        <v>192</v>
      </c>
      <c r="F105" s="464"/>
      <c r="G105" s="465" t="s">
        <v>1680</v>
      </c>
      <c r="H105" s="404">
        <v>6717</v>
      </c>
      <c r="I105" s="403" t="s">
        <v>134</v>
      </c>
      <c r="J105" s="464" t="s">
        <v>135</v>
      </c>
    </row>
    <row r="106" spans="1:10" ht="112.5" x14ac:dyDescent="0.25">
      <c r="A106" s="462">
        <v>77</v>
      </c>
      <c r="B106" s="401" t="s">
        <v>1594</v>
      </c>
      <c r="C106" s="402" t="s">
        <v>145</v>
      </c>
      <c r="D106" s="403" t="s">
        <v>72</v>
      </c>
      <c r="E106" s="463">
        <v>1440</v>
      </c>
      <c r="F106" s="464"/>
      <c r="G106" s="465" t="s">
        <v>1680</v>
      </c>
      <c r="H106" s="404">
        <v>6645.23</v>
      </c>
      <c r="I106" s="403" t="s">
        <v>134</v>
      </c>
      <c r="J106" s="464" t="s">
        <v>135</v>
      </c>
    </row>
    <row r="107" spans="1:10" ht="112.5" x14ac:dyDescent="0.25">
      <c r="A107" s="462">
        <v>78</v>
      </c>
      <c r="B107" s="402" t="s">
        <v>910</v>
      </c>
      <c r="C107" s="402" t="s">
        <v>145</v>
      </c>
      <c r="D107" s="403" t="s">
        <v>72</v>
      </c>
      <c r="E107" s="463">
        <v>600</v>
      </c>
      <c r="F107" s="464"/>
      <c r="G107" s="465"/>
      <c r="H107" s="466">
        <v>454</v>
      </c>
      <c r="I107" s="403" t="s">
        <v>134</v>
      </c>
      <c r="J107" s="464" t="s">
        <v>135</v>
      </c>
    </row>
    <row r="108" spans="1:10" ht="112.5" x14ac:dyDescent="0.25">
      <c r="A108" s="462">
        <v>79</v>
      </c>
      <c r="B108" s="402" t="s">
        <v>911</v>
      </c>
      <c r="C108" s="402" t="s">
        <v>145</v>
      </c>
      <c r="D108" s="403" t="s">
        <v>72</v>
      </c>
      <c r="E108" s="463">
        <v>1080</v>
      </c>
      <c r="F108" s="464"/>
      <c r="G108" s="465"/>
      <c r="H108" s="404">
        <v>1021</v>
      </c>
      <c r="I108" s="403" t="s">
        <v>134</v>
      </c>
      <c r="J108" s="464" t="s">
        <v>135</v>
      </c>
    </row>
    <row r="109" spans="1:10" ht="112.5" x14ac:dyDescent="0.25">
      <c r="A109" s="462">
        <v>80</v>
      </c>
      <c r="B109" s="402" t="s">
        <v>1032</v>
      </c>
      <c r="C109" s="402" t="s">
        <v>145</v>
      </c>
      <c r="D109" s="403" t="s">
        <v>72</v>
      </c>
      <c r="E109" s="463">
        <v>1200</v>
      </c>
      <c r="F109" s="464"/>
      <c r="G109" s="465"/>
      <c r="H109" s="404">
        <v>2835</v>
      </c>
      <c r="I109" s="403" t="s">
        <v>134</v>
      </c>
      <c r="J109" s="464" t="s">
        <v>135</v>
      </c>
    </row>
    <row r="110" spans="1:10" ht="112.5" x14ac:dyDescent="0.25">
      <c r="A110" s="462">
        <v>81</v>
      </c>
      <c r="B110" s="402" t="s">
        <v>1033</v>
      </c>
      <c r="C110" s="402" t="s">
        <v>145</v>
      </c>
      <c r="D110" s="403" t="s">
        <v>72</v>
      </c>
      <c r="E110" s="463">
        <v>1080</v>
      </c>
      <c r="F110" s="464"/>
      <c r="G110" s="465"/>
      <c r="H110" s="404">
        <v>2197</v>
      </c>
      <c r="I110" s="403" t="s">
        <v>134</v>
      </c>
      <c r="J110" s="464" t="s">
        <v>135</v>
      </c>
    </row>
    <row r="111" spans="1:10" ht="112.5" x14ac:dyDescent="0.25">
      <c r="A111" s="462">
        <v>82</v>
      </c>
      <c r="B111" s="401" t="s">
        <v>1595</v>
      </c>
      <c r="C111" s="402" t="s">
        <v>145</v>
      </c>
      <c r="D111" s="403" t="s">
        <v>72</v>
      </c>
      <c r="E111" s="463">
        <v>480</v>
      </c>
      <c r="F111" s="464"/>
      <c r="G111" s="465" t="s">
        <v>1680</v>
      </c>
      <c r="H111" s="466">
        <v>4353.1545999999998</v>
      </c>
      <c r="I111" s="403" t="s">
        <v>134</v>
      </c>
      <c r="J111" s="464" t="s">
        <v>135</v>
      </c>
    </row>
    <row r="112" spans="1:10" ht="112.5" x14ac:dyDescent="0.25">
      <c r="A112" s="462">
        <v>83</v>
      </c>
      <c r="B112" s="401" t="s">
        <v>437</v>
      </c>
      <c r="C112" s="402" t="s">
        <v>145</v>
      </c>
      <c r="D112" s="403" t="s">
        <v>72</v>
      </c>
      <c r="E112" s="463">
        <v>1200</v>
      </c>
      <c r="F112" s="464"/>
      <c r="G112" s="465"/>
      <c r="H112" s="468">
        <v>2041</v>
      </c>
      <c r="I112" s="403" t="s">
        <v>134</v>
      </c>
      <c r="J112" s="464" t="s">
        <v>135</v>
      </c>
    </row>
    <row r="113" spans="1:10" ht="45" x14ac:dyDescent="0.25">
      <c r="A113" s="462">
        <v>84</v>
      </c>
      <c r="B113" s="401" t="s">
        <v>1596</v>
      </c>
      <c r="C113" s="402" t="s">
        <v>145</v>
      </c>
      <c r="D113" s="403" t="s">
        <v>72</v>
      </c>
      <c r="E113" s="463">
        <v>2400</v>
      </c>
      <c r="F113" s="464"/>
      <c r="G113" s="465" t="s">
        <v>1682</v>
      </c>
      <c r="H113" s="404">
        <v>6030</v>
      </c>
      <c r="I113" s="403"/>
      <c r="J113" s="464" t="s">
        <v>1008</v>
      </c>
    </row>
    <row r="114" spans="1:10" ht="112.5" x14ac:dyDescent="0.25">
      <c r="A114" s="462">
        <v>85</v>
      </c>
      <c r="B114" s="401" t="s">
        <v>1597</v>
      </c>
      <c r="C114" s="402" t="s">
        <v>145</v>
      </c>
      <c r="D114" s="403" t="s">
        <v>72</v>
      </c>
      <c r="E114" s="463">
        <v>2160</v>
      </c>
      <c r="F114" s="464"/>
      <c r="G114" s="465" t="s">
        <v>1682</v>
      </c>
      <c r="H114" s="404">
        <v>6515</v>
      </c>
      <c r="I114" s="403" t="s">
        <v>134</v>
      </c>
      <c r="J114" s="464" t="s">
        <v>135</v>
      </c>
    </row>
    <row r="115" spans="1:10" ht="112.5" x14ac:dyDescent="0.25">
      <c r="A115" s="462">
        <v>86</v>
      </c>
      <c r="B115" s="401" t="s">
        <v>1598</v>
      </c>
      <c r="C115" s="402" t="s">
        <v>145</v>
      </c>
      <c r="D115" s="403" t="s">
        <v>72</v>
      </c>
      <c r="E115" s="463">
        <v>600</v>
      </c>
      <c r="F115" s="464"/>
      <c r="G115" s="465" t="s">
        <v>1682</v>
      </c>
      <c r="H115" s="468">
        <v>6030</v>
      </c>
      <c r="I115" s="403" t="s">
        <v>134</v>
      </c>
      <c r="J115" s="464" t="s">
        <v>135</v>
      </c>
    </row>
    <row r="116" spans="1:10" ht="112.5" x14ac:dyDescent="0.25">
      <c r="A116" s="462">
        <v>87</v>
      </c>
      <c r="B116" s="401" t="s">
        <v>1599</v>
      </c>
      <c r="C116" s="402" t="s">
        <v>145</v>
      </c>
      <c r="D116" s="403" t="s">
        <v>72</v>
      </c>
      <c r="E116" s="463">
        <v>2400</v>
      </c>
      <c r="F116" s="464"/>
      <c r="G116" s="465" t="s">
        <v>1682</v>
      </c>
      <c r="H116" s="468">
        <v>6030</v>
      </c>
      <c r="I116" s="403" t="s">
        <v>134</v>
      </c>
      <c r="J116" s="464" t="s">
        <v>135</v>
      </c>
    </row>
    <row r="117" spans="1:10" ht="45" x14ac:dyDescent="0.25">
      <c r="A117" s="462">
        <v>88</v>
      </c>
      <c r="B117" s="401" t="s">
        <v>1600</v>
      </c>
      <c r="C117" s="402" t="s">
        <v>145</v>
      </c>
      <c r="D117" s="403" t="s">
        <v>72</v>
      </c>
      <c r="E117" s="463">
        <v>21600</v>
      </c>
      <c r="F117" s="464"/>
      <c r="G117" s="465" t="s">
        <v>1681</v>
      </c>
      <c r="H117" s="404">
        <v>7992</v>
      </c>
      <c r="I117" s="403"/>
      <c r="J117" s="464" t="s">
        <v>991</v>
      </c>
    </row>
    <row r="118" spans="1:10" ht="45" x14ac:dyDescent="0.25">
      <c r="A118" s="462">
        <v>89</v>
      </c>
      <c r="B118" s="401" t="s">
        <v>439</v>
      </c>
      <c r="C118" s="402" t="s">
        <v>145</v>
      </c>
      <c r="D118" s="403" t="s">
        <v>72</v>
      </c>
      <c r="E118" s="463">
        <v>2400</v>
      </c>
      <c r="F118" s="464"/>
      <c r="G118" s="465"/>
      <c r="H118" s="468">
        <v>2041</v>
      </c>
      <c r="I118" s="403"/>
      <c r="J118" s="464" t="s">
        <v>991</v>
      </c>
    </row>
    <row r="119" spans="1:10" ht="112.5" x14ac:dyDescent="0.25">
      <c r="A119" s="462">
        <v>90</v>
      </c>
      <c r="B119" s="401" t="s">
        <v>1034</v>
      </c>
      <c r="C119" s="402" t="s">
        <v>145</v>
      </c>
      <c r="D119" s="403" t="s">
        <v>72</v>
      </c>
      <c r="E119" s="463">
        <v>4800</v>
      </c>
      <c r="F119" s="464"/>
      <c r="G119" s="465"/>
      <c r="H119" s="468">
        <v>3175</v>
      </c>
      <c r="I119" s="403" t="s">
        <v>134</v>
      </c>
      <c r="J119" s="464" t="s">
        <v>135</v>
      </c>
    </row>
    <row r="120" spans="1:10" ht="112.5" x14ac:dyDescent="0.25">
      <c r="A120" s="462">
        <v>91</v>
      </c>
      <c r="B120" s="401" t="s">
        <v>1601</v>
      </c>
      <c r="C120" s="402" t="s">
        <v>145</v>
      </c>
      <c r="D120" s="403" t="s">
        <v>72</v>
      </c>
      <c r="E120" s="463">
        <v>2400</v>
      </c>
      <c r="F120" s="464"/>
      <c r="G120" s="465" t="s">
        <v>1682</v>
      </c>
      <c r="H120" s="404">
        <v>6030</v>
      </c>
      <c r="I120" s="403" t="s">
        <v>134</v>
      </c>
      <c r="J120" s="464" t="s">
        <v>135</v>
      </c>
    </row>
    <row r="121" spans="1:10" ht="112.5" x14ac:dyDescent="0.25">
      <c r="A121" s="462">
        <v>92</v>
      </c>
      <c r="B121" s="401" t="s">
        <v>1035</v>
      </c>
      <c r="C121" s="402" t="s">
        <v>145</v>
      </c>
      <c r="D121" s="403" t="s">
        <v>72</v>
      </c>
      <c r="E121" s="463">
        <v>2160</v>
      </c>
      <c r="F121" s="464"/>
      <c r="G121" s="465"/>
      <c r="H121" s="469">
        <v>495</v>
      </c>
      <c r="I121" s="403" t="s">
        <v>134</v>
      </c>
      <c r="J121" s="464" t="s">
        <v>135</v>
      </c>
    </row>
    <row r="122" spans="1:10" ht="112.5" x14ac:dyDescent="0.25">
      <c r="A122" s="462">
        <v>93</v>
      </c>
      <c r="B122" s="401" t="s">
        <v>1602</v>
      </c>
      <c r="C122" s="402" t="s">
        <v>145</v>
      </c>
      <c r="D122" s="403" t="s">
        <v>72</v>
      </c>
      <c r="E122" s="463">
        <v>2160</v>
      </c>
      <c r="F122" s="464"/>
      <c r="G122" s="465"/>
      <c r="H122" s="404">
        <v>2594.89995</v>
      </c>
      <c r="I122" s="403" t="s">
        <v>134</v>
      </c>
      <c r="J122" s="464" t="s">
        <v>135</v>
      </c>
    </row>
    <row r="123" spans="1:10" ht="45" x14ac:dyDescent="0.25">
      <c r="A123" s="462">
        <v>94</v>
      </c>
      <c r="B123" s="401" t="s">
        <v>1634</v>
      </c>
      <c r="C123" s="402" t="s">
        <v>145</v>
      </c>
      <c r="D123" s="403" t="s">
        <v>72</v>
      </c>
      <c r="E123" s="463">
        <v>2400</v>
      </c>
      <c r="F123" s="464"/>
      <c r="G123" s="465" t="s">
        <v>1681</v>
      </c>
      <c r="H123" s="404">
        <v>5000</v>
      </c>
      <c r="I123" s="403"/>
      <c r="J123" s="464" t="s">
        <v>998</v>
      </c>
    </row>
    <row r="124" spans="1:10" ht="45" x14ac:dyDescent="0.25">
      <c r="A124" s="462">
        <v>95</v>
      </c>
      <c r="B124" s="401" t="s">
        <v>1603</v>
      </c>
      <c r="C124" s="402" t="s">
        <v>145</v>
      </c>
      <c r="D124" s="403" t="s">
        <v>72</v>
      </c>
      <c r="E124" s="463">
        <v>1080</v>
      </c>
      <c r="F124" s="464"/>
      <c r="G124" s="465" t="s">
        <v>1680</v>
      </c>
      <c r="H124" s="404">
        <v>21992</v>
      </c>
      <c r="I124" s="403"/>
      <c r="J124" s="464" t="s">
        <v>998</v>
      </c>
    </row>
    <row r="125" spans="1:10" ht="45" x14ac:dyDescent="0.25">
      <c r="A125" s="462">
        <v>96</v>
      </c>
      <c r="B125" s="401" t="s">
        <v>1635</v>
      </c>
      <c r="C125" s="402" t="s">
        <v>145</v>
      </c>
      <c r="D125" s="403" t="s">
        <v>72</v>
      </c>
      <c r="E125" s="463">
        <v>4800</v>
      </c>
      <c r="F125" s="464"/>
      <c r="G125" s="465" t="s">
        <v>1682</v>
      </c>
      <c r="H125" s="466">
        <v>7960</v>
      </c>
      <c r="I125" s="403"/>
      <c r="J125" s="464" t="s">
        <v>989</v>
      </c>
    </row>
    <row r="126" spans="1:10" ht="45" x14ac:dyDescent="0.25">
      <c r="A126" s="462">
        <v>97</v>
      </c>
      <c r="B126" s="401" t="s">
        <v>1604</v>
      </c>
      <c r="C126" s="402" t="s">
        <v>145</v>
      </c>
      <c r="D126" s="403" t="s">
        <v>72</v>
      </c>
      <c r="E126" s="463">
        <v>1200</v>
      </c>
      <c r="F126" s="464"/>
      <c r="G126" s="465" t="s">
        <v>1681</v>
      </c>
      <c r="H126" s="466">
        <v>6721</v>
      </c>
      <c r="I126" s="403"/>
      <c r="J126" s="464" t="s">
        <v>1001</v>
      </c>
    </row>
    <row r="127" spans="1:10" ht="45" x14ac:dyDescent="0.25">
      <c r="A127" s="462">
        <v>98</v>
      </c>
      <c r="B127" s="401" t="s">
        <v>1606</v>
      </c>
      <c r="C127" s="402" t="s">
        <v>145</v>
      </c>
      <c r="D127" s="403" t="s">
        <v>72</v>
      </c>
      <c r="E127" s="463">
        <v>4800</v>
      </c>
      <c r="F127" s="464"/>
      <c r="G127" s="465"/>
      <c r="H127" s="468">
        <v>1221</v>
      </c>
      <c r="I127" s="403"/>
      <c r="J127" s="464" t="s">
        <v>1005</v>
      </c>
    </row>
    <row r="128" spans="1:10" ht="45" x14ac:dyDescent="0.25">
      <c r="A128" s="462">
        <v>99</v>
      </c>
      <c r="B128" s="401" t="s">
        <v>1605</v>
      </c>
      <c r="C128" s="402" t="s">
        <v>145</v>
      </c>
      <c r="D128" s="403" t="s">
        <v>72</v>
      </c>
      <c r="E128" s="463">
        <v>4800</v>
      </c>
      <c r="F128" s="464"/>
      <c r="G128" s="465" t="s">
        <v>1682</v>
      </c>
      <c r="H128" s="468">
        <v>8224</v>
      </c>
      <c r="I128" s="403"/>
      <c r="J128" s="464" t="s">
        <v>1004</v>
      </c>
    </row>
    <row r="129" spans="1:10" ht="45" x14ac:dyDescent="0.25">
      <c r="A129" s="462">
        <v>100</v>
      </c>
      <c r="B129" s="401" t="s">
        <v>1037</v>
      </c>
      <c r="C129" s="402" t="s">
        <v>145</v>
      </c>
      <c r="D129" s="403" t="s">
        <v>72</v>
      </c>
      <c r="E129" s="463">
        <v>2400</v>
      </c>
      <c r="F129" s="464"/>
      <c r="G129" s="465"/>
      <c r="H129" s="469">
        <v>610</v>
      </c>
      <c r="I129" s="403"/>
      <c r="J129" s="464" t="s">
        <v>1000</v>
      </c>
    </row>
    <row r="130" spans="1:10" ht="112.5" x14ac:dyDescent="0.25">
      <c r="A130" s="462">
        <v>101</v>
      </c>
      <c r="B130" s="401" t="s">
        <v>1038</v>
      </c>
      <c r="C130" s="402" t="s">
        <v>145</v>
      </c>
      <c r="D130" s="403" t="s">
        <v>72</v>
      </c>
      <c r="E130" s="463">
        <v>2400</v>
      </c>
      <c r="F130" s="464"/>
      <c r="G130" s="465"/>
      <c r="H130" s="468">
        <v>2225</v>
      </c>
      <c r="I130" s="403" t="s">
        <v>134</v>
      </c>
      <c r="J130" s="464" t="s">
        <v>135</v>
      </c>
    </row>
    <row r="131" spans="1:10" ht="112.5" x14ac:dyDescent="0.25">
      <c r="A131" s="462">
        <v>102</v>
      </c>
      <c r="B131" s="401" t="s">
        <v>1039</v>
      </c>
      <c r="C131" s="402" t="s">
        <v>145</v>
      </c>
      <c r="D131" s="403" t="s">
        <v>72</v>
      </c>
      <c r="E131" s="463">
        <v>4320</v>
      </c>
      <c r="F131" s="464"/>
      <c r="G131" s="465"/>
      <c r="H131" s="468">
        <v>2473</v>
      </c>
      <c r="I131" s="403" t="s">
        <v>134</v>
      </c>
      <c r="J131" s="464" t="s">
        <v>135</v>
      </c>
    </row>
    <row r="132" spans="1:10" ht="45" x14ac:dyDescent="0.25">
      <c r="A132" s="462">
        <v>103</v>
      </c>
      <c r="B132" s="401" t="s">
        <v>912</v>
      </c>
      <c r="C132" s="402" t="s">
        <v>145</v>
      </c>
      <c r="D132" s="403" t="s">
        <v>72</v>
      </c>
      <c r="E132" s="463">
        <v>1080</v>
      </c>
      <c r="F132" s="464"/>
      <c r="G132" s="465"/>
      <c r="H132" s="469">
        <v>488</v>
      </c>
      <c r="I132" s="403"/>
      <c r="J132" s="464" t="s">
        <v>991</v>
      </c>
    </row>
    <row r="133" spans="1:10" ht="112.5" x14ac:dyDescent="0.25">
      <c r="A133" s="462">
        <v>104</v>
      </c>
      <c r="B133" s="401" t="s">
        <v>1607</v>
      </c>
      <c r="C133" s="402" t="s">
        <v>145</v>
      </c>
      <c r="D133" s="403" t="s">
        <v>72</v>
      </c>
      <c r="E133" s="463">
        <v>1080</v>
      </c>
      <c r="F133" s="464"/>
      <c r="G133" s="465" t="s">
        <v>1682</v>
      </c>
      <c r="H133" s="466">
        <v>7883</v>
      </c>
      <c r="I133" s="403" t="s">
        <v>134</v>
      </c>
      <c r="J133" s="464" t="s">
        <v>135</v>
      </c>
    </row>
    <row r="134" spans="1:10" ht="112.5" x14ac:dyDescent="0.25">
      <c r="A134" s="462">
        <v>105</v>
      </c>
      <c r="B134" s="401" t="s">
        <v>1608</v>
      </c>
      <c r="C134" s="402" t="s">
        <v>145</v>
      </c>
      <c r="D134" s="403" t="s">
        <v>72</v>
      </c>
      <c r="E134" s="463">
        <v>240</v>
      </c>
      <c r="F134" s="464"/>
      <c r="G134" s="465">
        <v>2019</v>
      </c>
      <c r="H134" s="404">
        <v>4764</v>
      </c>
      <c r="I134" s="403" t="s">
        <v>134</v>
      </c>
      <c r="J134" s="464" t="s">
        <v>135</v>
      </c>
    </row>
    <row r="135" spans="1:10" ht="45" x14ac:dyDescent="0.25">
      <c r="A135" s="462">
        <v>106</v>
      </c>
      <c r="B135" s="401" t="s">
        <v>1609</v>
      </c>
      <c r="C135" s="402" t="s">
        <v>231</v>
      </c>
      <c r="D135" s="403" t="s">
        <v>72</v>
      </c>
      <c r="E135" s="463">
        <v>150</v>
      </c>
      <c r="F135" s="464"/>
      <c r="G135" s="465" t="s">
        <v>1680</v>
      </c>
      <c r="H135" s="404">
        <v>11815</v>
      </c>
      <c r="I135" s="403"/>
      <c r="J135" s="464" t="s">
        <v>997</v>
      </c>
    </row>
    <row r="136" spans="1:10" ht="67.5" x14ac:dyDescent="0.25">
      <c r="A136" s="462">
        <v>107</v>
      </c>
      <c r="B136" s="401" t="s">
        <v>1610</v>
      </c>
      <c r="C136" s="402" t="s">
        <v>141</v>
      </c>
      <c r="D136" s="403" t="s">
        <v>233</v>
      </c>
      <c r="E136" s="463">
        <v>3.2</v>
      </c>
      <c r="F136" s="464"/>
      <c r="G136" s="465" t="s">
        <v>1682</v>
      </c>
      <c r="H136" s="404">
        <v>9764</v>
      </c>
      <c r="I136" s="403" t="s">
        <v>379</v>
      </c>
      <c r="J136" s="464" t="s">
        <v>943</v>
      </c>
    </row>
    <row r="137" spans="1:10" ht="112.5" x14ac:dyDescent="0.25">
      <c r="A137" s="462">
        <v>108</v>
      </c>
      <c r="B137" s="401" t="s">
        <v>914</v>
      </c>
      <c r="C137" s="402" t="s">
        <v>132</v>
      </c>
      <c r="D137" s="403" t="s">
        <v>72</v>
      </c>
      <c r="E137" s="470">
        <v>2160</v>
      </c>
      <c r="F137" s="464"/>
      <c r="G137" s="465" t="s">
        <v>100</v>
      </c>
      <c r="H137" s="468">
        <v>1021</v>
      </c>
      <c r="I137" s="403" t="s">
        <v>134</v>
      </c>
      <c r="J137" s="464" t="s">
        <v>373</v>
      </c>
    </row>
    <row r="138" spans="1:10" ht="112.5" x14ac:dyDescent="0.25">
      <c r="A138" s="462">
        <v>109</v>
      </c>
      <c r="B138" s="401" t="s">
        <v>1611</v>
      </c>
      <c r="C138" s="402" t="s">
        <v>132</v>
      </c>
      <c r="D138" s="403" t="s">
        <v>72</v>
      </c>
      <c r="E138" s="463">
        <v>2400</v>
      </c>
      <c r="F138" s="464"/>
      <c r="G138" s="465" t="s">
        <v>1682</v>
      </c>
      <c r="H138" s="468">
        <v>12611.32</v>
      </c>
      <c r="I138" s="403" t="s">
        <v>134</v>
      </c>
      <c r="J138" s="464" t="s">
        <v>373</v>
      </c>
    </row>
    <row r="139" spans="1:10" ht="112.5" x14ac:dyDescent="0.25">
      <c r="A139" s="462">
        <v>110</v>
      </c>
      <c r="B139" s="401" t="s">
        <v>1612</v>
      </c>
      <c r="C139" s="401" t="s">
        <v>132</v>
      </c>
      <c r="D139" s="403" t="s">
        <v>72</v>
      </c>
      <c r="E139" s="463">
        <v>1080</v>
      </c>
      <c r="F139" s="464"/>
      <c r="G139" s="465" t="s">
        <v>1682</v>
      </c>
      <c r="H139" s="404">
        <v>6660</v>
      </c>
      <c r="I139" s="403" t="s">
        <v>134</v>
      </c>
      <c r="J139" s="401" t="s">
        <v>326</v>
      </c>
    </row>
    <row r="140" spans="1:10" ht="112.5" x14ac:dyDescent="0.25">
      <c r="A140" s="462">
        <v>111</v>
      </c>
      <c r="B140" s="401" t="s">
        <v>916</v>
      </c>
      <c r="C140" s="402" t="s">
        <v>145</v>
      </c>
      <c r="D140" s="403" t="s">
        <v>72</v>
      </c>
      <c r="E140" s="463">
        <v>2400</v>
      </c>
      <c r="F140" s="464"/>
      <c r="G140" s="465"/>
      <c r="H140" s="469">
        <v>610</v>
      </c>
      <c r="I140" s="403" t="s">
        <v>134</v>
      </c>
      <c r="J140" s="464" t="s">
        <v>373</v>
      </c>
    </row>
    <row r="141" spans="1:10" ht="112.5" x14ac:dyDescent="0.25">
      <c r="A141" s="462">
        <v>112</v>
      </c>
      <c r="B141" s="401" t="s">
        <v>1613</v>
      </c>
      <c r="C141" s="402" t="s">
        <v>145</v>
      </c>
      <c r="D141" s="403" t="s">
        <v>72</v>
      </c>
      <c r="E141" s="463">
        <v>2160</v>
      </c>
      <c r="F141" s="464"/>
      <c r="G141" s="465" t="s">
        <v>1682</v>
      </c>
      <c r="H141" s="404">
        <v>6030</v>
      </c>
      <c r="I141" s="403" t="s">
        <v>134</v>
      </c>
      <c r="J141" s="464" t="s">
        <v>373</v>
      </c>
    </row>
    <row r="142" spans="1:10" ht="112.5" x14ac:dyDescent="0.25">
      <c r="A142" s="462">
        <v>113</v>
      </c>
      <c r="B142" s="401" t="s">
        <v>1042</v>
      </c>
      <c r="C142" s="401" t="s">
        <v>145</v>
      </c>
      <c r="D142" s="403" t="s">
        <v>72</v>
      </c>
      <c r="E142" s="463">
        <v>2400</v>
      </c>
      <c r="F142" s="464"/>
      <c r="G142" s="465"/>
      <c r="H142" s="404">
        <v>1236</v>
      </c>
      <c r="I142" s="403" t="s">
        <v>134</v>
      </c>
      <c r="J142" s="464" t="s">
        <v>373</v>
      </c>
    </row>
    <row r="143" spans="1:10" ht="112.5" x14ac:dyDescent="0.25">
      <c r="A143" s="462">
        <v>114</v>
      </c>
      <c r="B143" s="401" t="s">
        <v>458</v>
      </c>
      <c r="C143" s="402" t="s">
        <v>145</v>
      </c>
      <c r="D143" s="403" t="s">
        <v>72</v>
      </c>
      <c r="E143" s="463">
        <v>2400</v>
      </c>
      <c r="F143" s="464"/>
      <c r="G143" s="465"/>
      <c r="H143" s="468">
        <v>2197</v>
      </c>
      <c r="I143" s="403" t="s">
        <v>134</v>
      </c>
      <c r="J143" s="464" t="s">
        <v>373</v>
      </c>
    </row>
    <row r="144" spans="1:10" ht="112.5" x14ac:dyDescent="0.25">
      <c r="A144" s="462">
        <v>115</v>
      </c>
      <c r="B144" s="401" t="s">
        <v>1614</v>
      </c>
      <c r="C144" s="402" t="s">
        <v>145</v>
      </c>
      <c r="D144" s="403" t="s">
        <v>72</v>
      </c>
      <c r="E144" s="463">
        <v>1080</v>
      </c>
      <c r="F144" s="464"/>
      <c r="G144" s="465">
        <v>2019</v>
      </c>
      <c r="H144" s="466">
        <v>2700.0351900000001</v>
      </c>
      <c r="I144" s="403" t="s">
        <v>134</v>
      </c>
      <c r="J144" s="464" t="s">
        <v>373</v>
      </c>
    </row>
    <row r="145" spans="1:10" ht="112.5" x14ac:dyDescent="0.25">
      <c r="A145" s="462">
        <v>116</v>
      </c>
      <c r="B145" s="401" t="s">
        <v>1616</v>
      </c>
      <c r="C145" s="402" t="s">
        <v>145</v>
      </c>
      <c r="D145" s="403" t="s">
        <v>72</v>
      </c>
      <c r="E145" s="463">
        <v>2400</v>
      </c>
      <c r="F145" s="464"/>
      <c r="G145" s="465" t="s">
        <v>1680</v>
      </c>
      <c r="H145" s="469">
        <v>4714.75</v>
      </c>
      <c r="I145" s="403" t="s">
        <v>134</v>
      </c>
      <c r="J145" s="464" t="s">
        <v>373</v>
      </c>
    </row>
    <row r="146" spans="1:10" ht="112.5" x14ac:dyDescent="0.25">
      <c r="A146" s="462">
        <v>117</v>
      </c>
      <c r="B146" s="401" t="s">
        <v>1615</v>
      </c>
      <c r="C146" s="402" t="s">
        <v>145</v>
      </c>
      <c r="D146" s="403" t="s">
        <v>72</v>
      </c>
      <c r="E146" s="463">
        <v>2160</v>
      </c>
      <c r="F146" s="464"/>
      <c r="G146" s="465" t="s">
        <v>1680</v>
      </c>
      <c r="H146" s="466">
        <v>5722.3870999999999</v>
      </c>
      <c r="I146" s="403" t="s">
        <v>134</v>
      </c>
      <c r="J146" s="464" t="s">
        <v>373</v>
      </c>
    </row>
    <row r="147" spans="1:10" ht="112.5" x14ac:dyDescent="0.25">
      <c r="A147" s="462">
        <v>118</v>
      </c>
      <c r="B147" s="401" t="s">
        <v>917</v>
      </c>
      <c r="C147" s="402" t="s">
        <v>145</v>
      </c>
      <c r="D147" s="403" t="s">
        <v>72</v>
      </c>
      <c r="E147" s="463">
        <v>2400</v>
      </c>
      <c r="F147" s="464"/>
      <c r="G147" s="465"/>
      <c r="H147" s="469">
        <v>618</v>
      </c>
      <c r="I147" s="403" t="s">
        <v>134</v>
      </c>
      <c r="J147" s="464" t="s">
        <v>373</v>
      </c>
    </row>
    <row r="148" spans="1:10" ht="112.5" x14ac:dyDescent="0.25">
      <c r="A148" s="462">
        <v>119</v>
      </c>
      <c r="B148" s="401" t="s">
        <v>1617</v>
      </c>
      <c r="C148" s="402" t="s">
        <v>145</v>
      </c>
      <c r="D148" s="403" t="s">
        <v>72</v>
      </c>
      <c r="E148" s="470">
        <v>2160</v>
      </c>
      <c r="F148" s="464"/>
      <c r="G148" s="465" t="s">
        <v>1681</v>
      </c>
      <c r="H148" s="466">
        <v>12768</v>
      </c>
      <c r="I148" s="403" t="s">
        <v>134</v>
      </c>
      <c r="J148" s="464" t="s">
        <v>373</v>
      </c>
    </row>
    <row r="149" spans="1:10" ht="112.5" x14ac:dyDescent="0.2">
      <c r="A149" s="462">
        <v>120</v>
      </c>
      <c r="B149" s="401" t="s">
        <v>1618</v>
      </c>
      <c r="C149" s="402" t="s">
        <v>145</v>
      </c>
      <c r="D149" s="471" t="s">
        <v>72</v>
      </c>
      <c r="E149" s="472">
        <v>1200</v>
      </c>
      <c r="F149" s="473"/>
      <c r="G149" s="465" t="s">
        <v>1681</v>
      </c>
      <c r="H149" s="404">
        <v>7768</v>
      </c>
      <c r="I149" s="471" t="s">
        <v>134</v>
      </c>
      <c r="J149" s="464" t="s">
        <v>373</v>
      </c>
    </row>
    <row r="150" spans="1:10" ht="112.5" x14ac:dyDescent="0.25">
      <c r="A150" s="462">
        <v>121</v>
      </c>
      <c r="B150" s="401" t="s">
        <v>1043</v>
      </c>
      <c r="C150" s="402" t="s">
        <v>145</v>
      </c>
      <c r="D150" s="471" t="s">
        <v>72</v>
      </c>
      <c r="E150" s="472">
        <v>2160</v>
      </c>
      <c r="F150" s="474"/>
      <c r="G150" s="465"/>
      <c r="H150" s="469">
        <v>610</v>
      </c>
      <c r="I150" s="403" t="s">
        <v>134</v>
      </c>
      <c r="J150" s="464" t="s">
        <v>373</v>
      </c>
    </row>
    <row r="151" spans="1:10" ht="112.5" x14ac:dyDescent="0.25">
      <c r="A151" s="462">
        <v>122</v>
      </c>
      <c r="B151" s="475" t="s">
        <v>1719</v>
      </c>
      <c r="C151" s="476"/>
      <c r="D151" s="385" t="s">
        <v>72</v>
      </c>
      <c r="E151" s="477"/>
      <c r="F151" s="478"/>
      <c r="G151" s="465">
        <v>2026</v>
      </c>
      <c r="H151" s="479">
        <v>6265</v>
      </c>
      <c r="I151" s="403" t="s">
        <v>1734</v>
      </c>
      <c r="J151" s="464" t="s">
        <v>373</v>
      </c>
    </row>
    <row r="152" spans="1:10" ht="112.5" x14ac:dyDescent="0.25">
      <c r="A152" s="462">
        <v>123</v>
      </c>
      <c r="B152" s="401" t="s">
        <v>463</v>
      </c>
      <c r="C152" s="402" t="s">
        <v>145</v>
      </c>
      <c r="D152" s="403" t="s">
        <v>72</v>
      </c>
      <c r="E152" s="463">
        <v>2160</v>
      </c>
      <c r="F152" s="464"/>
      <c r="G152" s="465"/>
      <c r="H152" s="469">
        <v>198</v>
      </c>
      <c r="I152" s="403" t="s">
        <v>134</v>
      </c>
      <c r="J152" s="464" t="s">
        <v>373</v>
      </c>
    </row>
    <row r="153" spans="1:10" ht="112.5" x14ac:dyDescent="0.25">
      <c r="A153" s="462">
        <v>124</v>
      </c>
      <c r="B153" s="401" t="s">
        <v>1619</v>
      </c>
      <c r="C153" s="402" t="s">
        <v>145</v>
      </c>
      <c r="D153" s="403" t="s">
        <v>72</v>
      </c>
      <c r="E153" s="463">
        <v>2400</v>
      </c>
      <c r="F153" s="464"/>
      <c r="G153" s="465" t="s">
        <v>1681</v>
      </c>
      <c r="H153" s="404">
        <v>6961</v>
      </c>
      <c r="I153" s="403" t="s">
        <v>134</v>
      </c>
      <c r="J153" s="464" t="s">
        <v>373</v>
      </c>
    </row>
    <row r="154" spans="1:10" ht="112.5" x14ac:dyDescent="0.25">
      <c r="A154" s="462">
        <v>125</v>
      </c>
      <c r="B154" s="401" t="s">
        <v>921</v>
      </c>
      <c r="C154" s="402" t="s">
        <v>145</v>
      </c>
      <c r="D154" s="403" t="s">
        <v>72</v>
      </c>
      <c r="E154" s="470">
        <v>1080</v>
      </c>
      <c r="F154" s="464"/>
      <c r="G154" s="465"/>
      <c r="H154" s="468">
        <v>1113</v>
      </c>
      <c r="I154" s="403" t="s">
        <v>134</v>
      </c>
      <c r="J154" s="464" t="s">
        <v>373</v>
      </c>
    </row>
    <row r="155" spans="1:10" ht="112.5" x14ac:dyDescent="0.25">
      <c r="A155" s="462">
        <v>126</v>
      </c>
      <c r="B155" s="401" t="s">
        <v>1620</v>
      </c>
      <c r="C155" s="402" t="s">
        <v>145</v>
      </c>
      <c r="D155" s="403" t="s">
        <v>72</v>
      </c>
      <c r="E155" s="480">
        <v>600</v>
      </c>
      <c r="F155" s="464"/>
      <c r="G155" s="465" t="s">
        <v>1682</v>
      </c>
      <c r="H155" s="468">
        <v>7458</v>
      </c>
      <c r="I155" s="403" t="s">
        <v>134</v>
      </c>
      <c r="J155" s="464" t="s">
        <v>373</v>
      </c>
    </row>
    <row r="156" spans="1:10" ht="112.5" x14ac:dyDescent="0.25">
      <c r="A156" s="462">
        <v>127</v>
      </c>
      <c r="B156" s="401" t="s">
        <v>1621</v>
      </c>
      <c r="C156" s="402" t="s">
        <v>145</v>
      </c>
      <c r="D156" s="403" t="s">
        <v>72</v>
      </c>
      <c r="E156" s="470">
        <v>2160</v>
      </c>
      <c r="F156" s="464"/>
      <c r="G156" s="465" t="s">
        <v>1682</v>
      </c>
      <c r="H156" s="404">
        <v>3960.8611500000006</v>
      </c>
      <c r="I156" s="403" t="s">
        <v>134</v>
      </c>
      <c r="J156" s="464" t="s">
        <v>373</v>
      </c>
    </row>
    <row r="157" spans="1:10" ht="112.5" x14ac:dyDescent="0.25">
      <c r="A157" s="462">
        <v>128</v>
      </c>
      <c r="B157" s="401" t="s">
        <v>1636</v>
      </c>
      <c r="C157" s="401" t="s">
        <v>145</v>
      </c>
      <c r="D157" s="403" t="s">
        <v>72</v>
      </c>
      <c r="E157" s="470">
        <v>2160</v>
      </c>
      <c r="F157" s="464"/>
      <c r="G157" s="465" t="s">
        <v>1681</v>
      </c>
      <c r="H157" s="468">
        <v>8470</v>
      </c>
      <c r="I157" s="403" t="s">
        <v>134</v>
      </c>
      <c r="J157" s="464" t="s">
        <v>373</v>
      </c>
    </row>
    <row r="158" spans="1:10" ht="112.5" x14ac:dyDescent="0.25">
      <c r="A158" s="462">
        <v>129</v>
      </c>
      <c r="B158" s="401" t="s">
        <v>1044</v>
      </c>
      <c r="C158" s="402" t="s">
        <v>145</v>
      </c>
      <c r="D158" s="403" t="s">
        <v>72</v>
      </c>
      <c r="E158" s="463">
        <v>2160</v>
      </c>
      <c r="F158" s="464"/>
      <c r="G158" s="465"/>
      <c r="H158" s="466">
        <v>610</v>
      </c>
      <c r="I158" s="403" t="s">
        <v>134</v>
      </c>
      <c r="J158" s="464" t="s">
        <v>373</v>
      </c>
    </row>
    <row r="159" spans="1:10" ht="112.5" x14ac:dyDescent="0.25">
      <c r="A159" s="462">
        <v>130</v>
      </c>
      <c r="B159" s="401" t="s">
        <v>922</v>
      </c>
      <c r="C159" s="402" t="s">
        <v>145</v>
      </c>
      <c r="D159" s="403" t="s">
        <v>72</v>
      </c>
      <c r="E159" s="463">
        <v>2160</v>
      </c>
      <c r="F159" s="464"/>
      <c r="G159" s="465" t="s">
        <v>100</v>
      </c>
      <c r="H159" s="469">
        <v>454</v>
      </c>
      <c r="I159" s="403" t="s">
        <v>134</v>
      </c>
      <c r="J159" s="464" t="s">
        <v>373</v>
      </c>
    </row>
    <row r="160" spans="1:10" ht="112.5" x14ac:dyDescent="0.25">
      <c r="A160" s="462">
        <v>131</v>
      </c>
      <c r="B160" s="401" t="s">
        <v>1045</v>
      </c>
      <c r="C160" s="402" t="s">
        <v>145</v>
      </c>
      <c r="D160" s="403" t="s">
        <v>72</v>
      </c>
      <c r="E160" s="463">
        <v>3360</v>
      </c>
      <c r="F160" s="464"/>
      <c r="G160" s="465" t="s">
        <v>100</v>
      </c>
      <c r="H160" s="468">
        <v>1134</v>
      </c>
      <c r="I160" s="403" t="s">
        <v>134</v>
      </c>
      <c r="J160" s="464" t="s">
        <v>373</v>
      </c>
    </row>
    <row r="161" spans="1:10" ht="112.5" x14ac:dyDescent="0.25">
      <c r="A161" s="462">
        <v>132</v>
      </c>
      <c r="B161" s="401" t="s">
        <v>1622</v>
      </c>
      <c r="C161" s="402" t="s">
        <v>145</v>
      </c>
      <c r="D161" s="403" t="s">
        <v>72</v>
      </c>
      <c r="E161" s="480">
        <v>480</v>
      </c>
      <c r="F161" s="464"/>
      <c r="G161" s="465" t="s">
        <v>1681</v>
      </c>
      <c r="H161" s="466">
        <v>11878</v>
      </c>
      <c r="I161" s="403" t="s">
        <v>134</v>
      </c>
      <c r="J161" s="464" t="s">
        <v>373</v>
      </c>
    </row>
    <row r="162" spans="1:10" ht="101.25" x14ac:dyDescent="0.25">
      <c r="A162" s="462">
        <v>133</v>
      </c>
      <c r="B162" s="401" t="s">
        <v>1623</v>
      </c>
      <c r="C162" s="402" t="s">
        <v>145</v>
      </c>
      <c r="D162" s="403" t="s">
        <v>72</v>
      </c>
      <c r="E162" s="470">
        <v>2160</v>
      </c>
      <c r="F162" s="464"/>
      <c r="G162" s="465">
        <v>2019</v>
      </c>
      <c r="H162" s="404">
        <v>2679.1985599999998</v>
      </c>
      <c r="I162" s="403" t="s">
        <v>134</v>
      </c>
      <c r="J162" s="464" t="s">
        <v>443</v>
      </c>
    </row>
    <row r="163" spans="1:10" ht="112.5" x14ac:dyDescent="0.25">
      <c r="A163" s="462">
        <v>134</v>
      </c>
      <c r="B163" s="401" t="s">
        <v>1624</v>
      </c>
      <c r="C163" s="402" t="s">
        <v>145</v>
      </c>
      <c r="D163" s="403" t="s">
        <v>72</v>
      </c>
      <c r="E163" s="470">
        <v>1200</v>
      </c>
      <c r="F163" s="464"/>
      <c r="G163" s="465" t="s">
        <v>1680</v>
      </c>
      <c r="H163" s="404">
        <v>3644.45</v>
      </c>
      <c r="I163" s="403" t="s">
        <v>134</v>
      </c>
      <c r="J163" s="464" t="s">
        <v>373</v>
      </c>
    </row>
    <row r="164" spans="1:10" ht="112.5" x14ac:dyDescent="0.25">
      <c r="A164" s="462">
        <v>135</v>
      </c>
      <c r="B164" s="401" t="s">
        <v>1625</v>
      </c>
      <c r="C164" s="402" t="s">
        <v>145</v>
      </c>
      <c r="D164" s="403" t="s">
        <v>72</v>
      </c>
      <c r="E164" s="470">
        <v>2160</v>
      </c>
      <c r="F164" s="464"/>
      <c r="G164" s="465" t="s">
        <v>1680</v>
      </c>
      <c r="H164" s="404">
        <v>10944</v>
      </c>
      <c r="I164" s="403" t="s">
        <v>134</v>
      </c>
      <c r="J164" s="464" t="s">
        <v>373</v>
      </c>
    </row>
    <row r="165" spans="1:10" ht="112.5" x14ac:dyDescent="0.25">
      <c r="A165" s="462">
        <v>136</v>
      </c>
      <c r="B165" s="401" t="s">
        <v>1627</v>
      </c>
      <c r="C165" s="402" t="s">
        <v>145</v>
      </c>
      <c r="D165" s="403" t="s">
        <v>72</v>
      </c>
      <c r="E165" s="470">
        <v>2400</v>
      </c>
      <c r="F165" s="464"/>
      <c r="G165" s="465" t="s">
        <v>1681</v>
      </c>
      <c r="H165" s="466">
        <v>7960</v>
      </c>
      <c r="I165" s="403" t="s">
        <v>134</v>
      </c>
      <c r="J165" s="464" t="s">
        <v>373</v>
      </c>
    </row>
    <row r="166" spans="1:10" ht="112.5" x14ac:dyDescent="0.25">
      <c r="A166" s="462">
        <v>137</v>
      </c>
      <c r="B166" s="401" t="s">
        <v>1626</v>
      </c>
      <c r="C166" s="402" t="s">
        <v>145</v>
      </c>
      <c r="D166" s="403" t="s">
        <v>72</v>
      </c>
      <c r="E166" s="480">
        <v>480</v>
      </c>
      <c r="F166" s="464"/>
      <c r="G166" s="465" t="s">
        <v>1681</v>
      </c>
      <c r="H166" s="468">
        <v>9402</v>
      </c>
      <c r="I166" s="403" t="s">
        <v>134</v>
      </c>
      <c r="J166" s="464" t="s">
        <v>373</v>
      </c>
    </row>
    <row r="167" spans="1:10" ht="112.5" x14ac:dyDescent="0.25">
      <c r="A167" s="462">
        <v>138</v>
      </c>
      <c r="B167" s="401" t="s">
        <v>1046</v>
      </c>
      <c r="C167" s="402" t="s">
        <v>145</v>
      </c>
      <c r="D167" s="403" t="s">
        <v>72</v>
      </c>
      <c r="E167" s="480">
        <v>480</v>
      </c>
      <c r="F167" s="464"/>
      <c r="G167" s="465"/>
      <c r="H167" s="468">
        <v>1236</v>
      </c>
      <c r="I167" s="403" t="s">
        <v>134</v>
      </c>
      <c r="J167" s="464" t="s">
        <v>373</v>
      </c>
    </row>
    <row r="168" spans="1:10" ht="112.5" x14ac:dyDescent="0.25">
      <c r="A168" s="462">
        <v>139</v>
      </c>
      <c r="B168" s="401" t="s">
        <v>1637</v>
      </c>
      <c r="C168" s="402" t="s">
        <v>145</v>
      </c>
      <c r="D168" s="471" t="s">
        <v>72</v>
      </c>
      <c r="E168" s="481">
        <v>600</v>
      </c>
      <c r="F168" s="474"/>
      <c r="G168" s="465" t="s">
        <v>1680</v>
      </c>
      <c r="H168" s="404">
        <v>16004.1</v>
      </c>
      <c r="I168" s="471" t="s">
        <v>134</v>
      </c>
      <c r="J168" s="464" t="s">
        <v>373</v>
      </c>
    </row>
    <row r="169" spans="1:10" ht="112.5" x14ac:dyDescent="0.25">
      <c r="A169" s="462">
        <v>140</v>
      </c>
      <c r="B169" s="401" t="s">
        <v>1638</v>
      </c>
      <c r="C169" s="402" t="s">
        <v>145</v>
      </c>
      <c r="D169" s="403" t="s">
        <v>72</v>
      </c>
      <c r="E169" s="470">
        <v>1080</v>
      </c>
      <c r="F169" s="464"/>
      <c r="G169" s="465" t="s">
        <v>1680</v>
      </c>
      <c r="H169" s="468">
        <v>8471.77</v>
      </c>
      <c r="I169" s="403" t="s">
        <v>134</v>
      </c>
      <c r="J169" s="464" t="s">
        <v>373</v>
      </c>
    </row>
    <row r="170" spans="1:10" ht="112.5" x14ac:dyDescent="0.25">
      <c r="A170" s="462">
        <v>141</v>
      </c>
      <c r="B170" s="401" t="s">
        <v>1639</v>
      </c>
      <c r="C170" s="402" t="s">
        <v>145</v>
      </c>
      <c r="D170" s="403" t="s">
        <v>72</v>
      </c>
      <c r="E170" s="480">
        <v>480</v>
      </c>
      <c r="F170" s="464"/>
      <c r="G170" s="465" t="s">
        <v>1680</v>
      </c>
      <c r="H170" s="404">
        <v>15224</v>
      </c>
      <c r="I170" s="403" t="s">
        <v>134</v>
      </c>
      <c r="J170" s="464" t="s">
        <v>373</v>
      </c>
    </row>
    <row r="171" spans="1:10" ht="112.5" x14ac:dyDescent="0.25">
      <c r="A171" s="462">
        <v>142</v>
      </c>
      <c r="B171" s="401" t="s">
        <v>923</v>
      </c>
      <c r="C171" s="402" t="s">
        <v>145</v>
      </c>
      <c r="D171" s="403" t="s">
        <v>72</v>
      </c>
      <c r="E171" s="480">
        <v>480</v>
      </c>
      <c r="F171" s="474"/>
      <c r="G171" s="465" t="s">
        <v>100</v>
      </c>
      <c r="H171" s="468">
        <v>4536</v>
      </c>
      <c r="I171" s="403" t="s">
        <v>134</v>
      </c>
      <c r="J171" s="464" t="s">
        <v>373</v>
      </c>
    </row>
    <row r="172" spans="1:10" ht="123.75" x14ac:dyDescent="0.25">
      <c r="A172" s="462">
        <v>143</v>
      </c>
      <c r="B172" s="401" t="s">
        <v>1047</v>
      </c>
      <c r="C172" s="401" t="s">
        <v>145</v>
      </c>
      <c r="D172" s="403" t="s">
        <v>72</v>
      </c>
      <c r="E172" s="462">
        <v>480</v>
      </c>
      <c r="F172" s="464"/>
      <c r="G172" s="465"/>
      <c r="H172" s="468">
        <v>2473</v>
      </c>
      <c r="I172" s="403" t="s">
        <v>134</v>
      </c>
      <c r="J172" s="401" t="s">
        <v>330</v>
      </c>
    </row>
    <row r="173" spans="1:10" ht="112.5" x14ac:dyDescent="0.25">
      <c r="A173" s="462">
        <v>144</v>
      </c>
      <c r="B173" s="401" t="s">
        <v>1640</v>
      </c>
      <c r="C173" s="402" t="s">
        <v>145</v>
      </c>
      <c r="D173" s="403" t="s">
        <v>72</v>
      </c>
      <c r="E173" s="480">
        <v>600</v>
      </c>
      <c r="F173" s="464"/>
      <c r="G173" s="465" t="s">
        <v>1680</v>
      </c>
      <c r="H173" s="404">
        <v>12663</v>
      </c>
      <c r="I173" s="403" t="s">
        <v>134</v>
      </c>
      <c r="J173" s="464" t="s">
        <v>373</v>
      </c>
    </row>
    <row r="174" spans="1:10" ht="112.5" x14ac:dyDescent="0.25">
      <c r="A174" s="462">
        <v>145</v>
      </c>
      <c r="B174" s="401" t="s">
        <v>1048</v>
      </c>
      <c r="C174" s="402" t="s">
        <v>145</v>
      </c>
      <c r="D174" s="403" t="s">
        <v>72</v>
      </c>
      <c r="E174" s="480">
        <v>600</v>
      </c>
      <c r="F174" s="464"/>
      <c r="G174" s="465" t="s">
        <v>100</v>
      </c>
      <c r="H174" s="468">
        <v>2268</v>
      </c>
      <c r="I174" s="403" t="s">
        <v>134</v>
      </c>
      <c r="J174" s="464" t="s">
        <v>373</v>
      </c>
    </row>
    <row r="175" spans="1:10" ht="112.5" x14ac:dyDescent="0.25">
      <c r="A175" s="462">
        <v>146</v>
      </c>
      <c r="B175" s="401" t="s">
        <v>895</v>
      </c>
      <c r="C175" s="402" t="s">
        <v>145</v>
      </c>
      <c r="D175" s="403" t="s">
        <v>72</v>
      </c>
      <c r="E175" s="463">
        <v>1200</v>
      </c>
      <c r="F175" s="464"/>
      <c r="G175" s="465"/>
      <c r="H175" s="468">
        <v>2197</v>
      </c>
      <c r="I175" s="403" t="s">
        <v>134</v>
      </c>
      <c r="J175" s="464" t="s">
        <v>373</v>
      </c>
    </row>
    <row r="176" spans="1:10" ht="112.5" x14ac:dyDescent="0.25">
      <c r="A176" s="462">
        <v>147</v>
      </c>
      <c r="B176" s="401" t="s">
        <v>1049</v>
      </c>
      <c r="C176" s="401" t="s">
        <v>145</v>
      </c>
      <c r="D176" s="403" t="s">
        <v>72</v>
      </c>
      <c r="E176" s="463">
        <v>2160</v>
      </c>
      <c r="F176" s="464"/>
      <c r="G176" s="465"/>
      <c r="H176" s="468">
        <v>2473</v>
      </c>
      <c r="I176" s="403" t="s">
        <v>134</v>
      </c>
      <c r="J176" s="401" t="s">
        <v>331</v>
      </c>
    </row>
    <row r="177" spans="1:10" ht="112.5" x14ac:dyDescent="0.25">
      <c r="A177" s="462">
        <v>148</v>
      </c>
      <c r="B177" s="401" t="s">
        <v>1050</v>
      </c>
      <c r="C177" s="402" t="s">
        <v>145</v>
      </c>
      <c r="D177" s="403" t="s">
        <v>72</v>
      </c>
      <c r="E177" s="462">
        <v>600</v>
      </c>
      <c r="F177" s="464"/>
      <c r="G177" s="465"/>
      <c r="H177" s="468">
        <v>2441</v>
      </c>
      <c r="I177" s="403" t="s">
        <v>134</v>
      </c>
      <c r="J177" s="464" t="s">
        <v>373</v>
      </c>
    </row>
    <row r="178" spans="1:10" ht="112.5" x14ac:dyDescent="0.25">
      <c r="A178" s="462">
        <v>149</v>
      </c>
      <c r="B178" s="401" t="s">
        <v>1051</v>
      </c>
      <c r="C178" s="402" t="s">
        <v>145</v>
      </c>
      <c r="D178" s="403" t="s">
        <v>72</v>
      </c>
      <c r="E178" s="462">
        <v>192</v>
      </c>
      <c r="F178" s="464"/>
      <c r="G178" s="465"/>
      <c r="H178" s="468">
        <v>2473</v>
      </c>
      <c r="I178" s="403" t="s">
        <v>134</v>
      </c>
      <c r="J178" s="401" t="s">
        <v>326</v>
      </c>
    </row>
    <row r="179" spans="1:10" ht="112.5" x14ac:dyDescent="0.25">
      <c r="A179" s="462">
        <v>150</v>
      </c>
      <c r="B179" s="401" t="s">
        <v>924</v>
      </c>
      <c r="C179" s="402" t="s">
        <v>145</v>
      </c>
      <c r="D179" s="403" t="s">
        <v>72</v>
      </c>
      <c r="E179" s="480">
        <v>600</v>
      </c>
      <c r="F179" s="464"/>
      <c r="G179" s="465" t="s">
        <v>100</v>
      </c>
      <c r="H179" s="468">
        <v>2041</v>
      </c>
      <c r="I179" s="403" t="s">
        <v>134</v>
      </c>
      <c r="J179" s="464" t="s">
        <v>373</v>
      </c>
    </row>
    <row r="180" spans="1:10" ht="112.5" x14ac:dyDescent="0.25">
      <c r="A180" s="462">
        <v>151</v>
      </c>
      <c r="B180" s="401" t="s">
        <v>925</v>
      </c>
      <c r="C180" s="402" t="s">
        <v>145</v>
      </c>
      <c r="D180" s="403" t="s">
        <v>72</v>
      </c>
      <c r="E180" s="480">
        <v>192</v>
      </c>
      <c r="F180" s="464"/>
      <c r="G180" s="465" t="s">
        <v>100</v>
      </c>
      <c r="H180" s="468">
        <v>6805</v>
      </c>
      <c r="I180" s="403" t="s">
        <v>134</v>
      </c>
      <c r="J180" s="464" t="s">
        <v>373</v>
      </c>
    </row>
    <row r="181" spans="1:10" ht="112.5" x14ac:dyDescent="0.25">
      <c r="A181" s="462">
        <v>152</v>
      </c>
      <c r="B181" s="401" t="s">
        <v>926</v>
      </c>
      <c r="C181" s="402" t="s">
        <v>145</v>
      </c>
      <c r="D181" s="403" t="s">
        <v>72</v>
      </c>
      <c r="E181" s="480">
        <v>600</v>
      </c>
      <c r="F181" s="464"/>
      <c r="G181" s="465" t="s">
        <v>100</v>
      </c>
      <c r="H181" s="468">
        <v>4536</v>
      </c>
      <c r="I181" s="403" t="s">
        <v>134</v>
      </c>
      <c r="J181" s="464" t="s">
        <v>373</v>
      </c>
    </row>
    <row r="182" spans="1:10" ht="112.5" x14ac:dyDescent="0.25">
      <c r="A182" s="462">
        <v>153</v>
      </c>
      <c r="B182" s="401" t="s">
        <v>1642</v>
      </c>
      <c r="C182" s="402" t="s">
        <v>145</v>
      </c>
      <c r="D182" s="403" t="s">
        <v>72</v>
      </c>
      <c r="E182" s="470">
        <v>1080</v>
      </c>
      <c r="F182" s="464"/>
      <c r="G182" s="465">
        <v>2019</v>
      </c>
      <c r="H182" s="404">
        <v>4465.1396299999997</v>
      </c>
      <c r="I182" s="403" t="s">
        <v>134</v>
      </c>
      <c r="J182" s="464" t="s">
        <v>373</v>
      </c>
    </row>
    <row r="183" spans="1:10" ht="112.5" x14ac:dyDescent="0.25">
      <c r="A183" s="462">
        <v>154</v>
      </c>
      <c r="B183" s="401" t="s">
        <v>1643</v>
      </c>
      <c r="C183" s="402" t="s">
        <v>145</v>
      </c>
      <c r="D183" s="403" t="s">
        <v>72</v>
      </c>
      <c r="E183" s="463">
        <v>1080</v>
      </c>
      <c r="F183" s="464"/>
      <c r="G183" s="465" t="s">
        <v>1680</v>
      </c>
      <c r="H183" s="404">
        <v>5700.67</v>
      </c>
      <c r="I183" s="403" t="s">
        <v>134</v>
      </c>
      <c r="J183" s="464" t="s">
        <v>373</v>
      </c>
    </row>
    <row r="184" spans="1:10" ht="112.5" x14ac:dyDescent="0.25">
      <c r="A184" s="462">
        <v>155</v>
      </c>
      <c r="B184" s="401" t="s">
        <v>1644</v>
      </c>
      <c r="C184" s="402" t="s">
        <v>145</v>
      </c>
      <c r="D184" s="403" t="s">
        <v>72</v>
      </c>
      <c r="E184" s="480">
        <v>600</v>
      </c>
      <c r="F184" s="464"/>
      <c r="G184" s="465" t="s">
        <v>1680</v>
      </c>
      <c r="H184" s="404">
        <v>5746.71</v>
      </c>
      <c r="I184" s="403" t="s">
        <v>134</v>
      </c>
      <c r="J184" s="464" t="s">
        <v>373</v>
      </c>
    </row>
    <row r="185" spans="1:10" ht="123.75" x14ac:dyDescent="0.25">
      <c r="A185" s="462">
        <v>156</v>
      </c>
      <c r="B185" s="401" t="s">
        <v>929</v>
      </c>
      <c r="C185" s="402" t="s">
        <v>145</v>
      </c>
      <c r="D185" s="403" t="s">
        <v>72</v>
      </c>
      <c r="E185" s="480">
        <v>480</v>
      </c>
      <c r="F185" s="464"/>
      <c r="G185" s="465"/>
      <c r="H185" s="404">
        <v>2197</v>
      </c>
      <c r="I185" s="403" t="s">
        <v>134</v>
      </c>
      <c r="J185" s="401" t="s">
        <v>248</v>
      </c>
    </row>
    <row r="186" spans="1:10" ht="112.5" x14ac:dyDescent="0.25">
      <c r="A186" s="462">
        <v>157</v>
      </c>
      <c r="B186" s="401" t="s">
        <v>1645</v>
      </c>
      <c r="C186" s="402" t="s">
        <v>145</v>
      </c>
      <c r="D186" s="403" t="s">
        <v>72</v>
      </c>
      <c r="E186" s="470">
        <v>1200</v>
      </c>
      <c r="F186" s="464"/>
      <c r="G186" s="465" t="s">
        <v>1680</v>
      </c>
      <c r="H186" s="404">
        <v>8092.67</v>
      </c>
      <c r="I186" s="403" t="s">
        <v>134</v>
      </c>
      <c r="J186" s="464" t="s">
        <v>373</v>
      </c>
    </row>
    <row r="187" spans="1:10" ht="112.5" x14ac:dyDescent="0.25">
      <c r="A187" s="462">
        <v>158</v>
      </c>
      <c r="B187" s="401" t="s">
        <v>1052</v>
      </c>
      <c r="C187" s="402" t="s">
        <v>145</v>
      </c>
      <c r="D187" s="403" t="s">
        <v>72</v>
      </c>
      <c r="E187" s="423">
        <v>1200</v>
      </c>
      <c r="F187" s="464"/>
      <c r="G187" s="465"/>
      <c r="H187" s="404">
        <v>1099</v>
      </c>
      <c r="I187" s="403" t="s">
        <v>134</v>
      </c>
      <c r="J187" s="464" t="s">
        <v>373</v>
      </c>
    </row>
    <row r="188" spans="1:10" ht="112.5" x14ac:dyDescent="0.25">
      <c r="A188" s="462">
        <v>159</v>
      </c>
      <c r="B188" s="401" t="s">
        <v>930</v>
      </c>
      <c r="C188" s="402" t="s">
        <v>145</v>
      </c>
      <c r="D188" s="403" t="s">
        <v>72</v>
      </c>
      <c r="E188" s="463">
        <v>4800</v>
      </c>
      <c r="F188" s="464"/>
      <c r="G188" s="465"/>
      <c r="H188" s="404">
        <v>1099</v>
      </c>
      <c r="I188" s="403" t="s">
        <v>134</v>
      </c>
      <c r="J188" s="464" t="s">
        <v>373</v>
      </c>
    </row>
    <row r="189" spans="1:10" ht="112.5" x14ac:dyDescent="0.25">
      <c r="A189" s="462">
        <v>160</v>
      </c>
      <c r="B189" s="401" t="s">
        <v>1646</v>
      </c>
      <c r="C189" s="464" t="s">
        <v>474</v>
      </c>
      <c r="D189" s="403" t="s">
        <v>72</v>
      </c>
      <c r="E189" s="463">
        <v>2400</v>
      </c>
      <c r="F189" s="474"/>
      <c r="G189" s="465" t="s">
        <v>1680</v>
      </c>
      <c r="H189" s="404">
        <v>9108.7729199999994</v>
      </c>
      <c r="I189" s="403" t="s">
        <v>134</v>
      </c>
      <c r="J189" s="401" t="s">
        <v>334</v>
      </c>
    </row>
    <row r="190" spans="1:10" ht="112.5" x14ac:dyDescent="0.25">
      <c r="A190" s="462">
        <v>161</v>
      </c>
      <c r="B190" s="401" t="s">
        <v>1647</v>
      </c>
      <c r="C190" s="402" t="s">
        <v>145</v>
      </c>
      <c r="D190" s="403" t="s">
        <v>72</v>
      </c>
      <c r="E190" s="463">
        <v>2400</v>
      </c>
      <c r="F190" s="464"/>
      <c r="G190" s="465" t="s">
        <v>1680</v>
      </c>
      <c r="H190" s="404">
        <v>4584.7335200000007</v>
      </c>
      <c r="I190" s="403" t="s">
        <v>134</v>
      </c>
      <c r="J190" s="464" t="s">
        <v>373</v>
      </c>
    </row>
    <row r="191" spans="1:10" ht="123.75" x14ac:dyDescent="0.25">
      <c r="A191" s="462">
        <v>162</v>
      </c>
      <c r="B191" s="401" t="s">
        <v>1648</v>
      </c>
      <c r="C191" s="401" t="s">
        <v>145</v>
      </c>
      <c r="D191" s="403" t="s">
        <v>72</v>
      </c>
      <c r="E191" s="463">
        <v>2160</v>
      </c>
      <c r="F191" s="464"/>
      <c r="G191" s="465" t="s">
        <v>1680</v>
      </c>
      <c r="H191" s="404">
        <v>13182.370000000003</v>
      </c>
      <c r="I191" s="403" t="s">
        <v>134</v>
      </c>
      <c r="J191" s="401" t="s">
        <v>330</v>
      </c>
    </row>
    <row r="192" spans="1:10" ht="112.5" x14ac:dyDescent="0.25">
      <c r="A192" s="462">
        <v>163</v>
      </c>
      <c r="B192" s="401" t="s">
        <v>931</v>
      </c>
      <c r="C192" s="402" t="s">
        <v>145</v>
      </c>
      <c r="D192" s="403" t="s">
        <v>72</v>
      </c>
      <c r="E192" s="463">
        <v>2400</v>
      </c>
      <c r="F192" s="464"/>
      <c r="G192" s="465"/>
      <c r="H192" s="468">
        <v>2473</v>
      </c>
      <c r="I192" s="403" t="s">
        <v>134</v>
      </c>
      <c r="J192" s="464" t="s">
        <v>373</v>
      </c>
    </row>
    <row r="193" spans="1:10" ht="112.5" x14ac:dyDescent="0.25">
      <c r="A193" s="462">
        <v>164</v>
      </c>
      <c r="B193" s="401" t="s">
        <v>1053</v>
      </c>
      <c r="C193" s="402" t="s">
        <v>145</v>
      </c>
      <c r="D193" s="403" t="s">
        <v>72</v>
      </c>
      <c r="E193" s="463">
        <v>2400</v>
      </c>
      <c r="F193" s="464"/>
      <c r="G193" s="465"/>
      <c r="H193" s="404">
        <v>1221</v>
      </c>
      <c r="I193" s="403" t="s">
        <v>134</v>
      </c>
      <c r="J193" s="464" t="s">
        <v>373</v>
      </c>
    </row>
    <row r="194" spans="1:10" ht="123.75" x14ac:dyDescent="0.25">
      <c r="A194" s="462">
        <v>165</v>
      </c>
      <c r="B194" s="401" t="s">
        <v>1649</v>
      </c>
      <c r="C194" s="401" t="s">
        <v>145</v>
      </c>
      <c r="D194" s="471" t="s">
        <v>72</v>
      </c>
      <c r="E194" s="482">
        <v>2400</v>
      </c>
      <c r="F194" s="464"/>
      <c r="G194" s="465" t="s">
        <v>1680</v>
      </c>
      <c r="H194" s="404">
        <v>10802</v>
      </c>
      <c r="I194" s="471" t="s">
        <v>134</v>
      </c>
      <c r="J194" s="401" t="s">
        <v>328</v>
      </c>
    </row>
    <row r="195" spans="1:10" ht="112.5" x14ac:dyDescent="0.25">
      <c r="A195" s="462">
        <v>166</v>
      </c>
      <c r="B195" s="401" t="s">
        <v>932</v>
      </c>
      <c r="C195" s="402" t="s">
        <v>145</v>
      </c>
      <c r="D195" s="403" t="s">
        <v>72</v>
      </c>
      <c r="E195" s="463">
        <v>2160</v>
      </c>
      <c r="F195" s="464"/>
      <c r="G195" s="465"/>
      <c r="H195" s="404">
        <v>1021</v>
      </c>
      <c r="I195" s="403" t="s">
        <v>134</v>
      </c>
      <c r="J195" s="464" t="s">
        <v>373</v>
      </c>
    </row>
    <row r="196" spans="1:10" ht="112.5" x14ac:dyDescent="0.25">
      <c r="A196" s="462">
        <v>167</v>
      </c>
      <c r="B196" s="401" t="s">
        <v>1054</v>
      </c>
      <c r="C196" s="401" t="s">
        <v>145</v>
      </c>
      <c r="D196" s="403" t="s">
        <v>72</v>
      </c>
      <c r="E196" s="463">
        <v>7200</v>
      </c>
      <c r="F196" s="464"/>
      <c r="G196" s="465"/>
      <c r="H196" s="404">
        <v>2441</v>
      </c>
      <c r="I196" s="403" t="s">
        <v>134</v>
      </c>
      <c r="J196" s="401" t="s">
        <v>331</v>
      </c>
    </row>
    <row r="197" spans="1:10" ht="112.5" x14ac:dyDescent="0.25">
      <c r="A197" s="462">
        <v>168</v>
      </c>
      <c r="B197" s="401" t="s">
        <v>884</v>
      </c>
      <c r="C197" s="402" t="s">
        <v>145</v>
      </c>
      <c r="D197" s="403" t="s">
        <v>72</v>
      </c>
      <c r="E197" s="463">
        <v>2160</v>
      </c>
      <c r="F197" s="464"/>
      <c r="G197" s="465"/>
      <c r="H197" s="404">
        <v>2349</v>
      </c>
      <c r="I197" s="403" t="s">
        <v>134</v>
      </c>
      <c r="J197" s="464" t="s">
        <v>373</v>
      </c>
    </row>
    <row r="198" spans="1:10" ht="112.5" x14ac:dyDescent="0.25">
      <c r="A198" s="462">
        <v>169</v>
      </c>
      <c r="B198" s="401" t="s">
        <v>1650</v>
      </c>
      <c r="C198" s="402" t="s">
        <v>145</v>
      </c>
      <c r="D198" s="403" t="s">
        <v>72</v>
      </c>
      <c r="E198" s="423">
        <v>1080</v>
      </c>
      <c r="F198" s="464"/>
      <c r="G198" s="465" t="s">
        <v>1680</v>
      </c>
      <c r="H198" s="404">
        <v>11474.7</v>
      </c>
      <c r="I198" s="403" t="s">
        <v>134</v>
      </c>
      <c r="J198" s="464" t="s">
        <v>373</v>
      </c>
    </row>
    <row r="199" spans="1:10" ht="112.5" x14ac:dyDescent="0.25">
      <c r="A199" s="462">
        <v>170</v>
      </c>
      <c r="B199" s="401" t="s">
        <v>1772</v>
      </c>
      <c r="C199" s="402" t="s">
        <v>145</v>
      </c>
      <c r="D199" s="403" t="s">
        <v>72</v>
      </c>
      <c r="E199" s="423">
        <v>1080</v>
      </c>
      <c r="F199" s="464"/>
      <c r="G199" s="465" t="s">
        <v>1680</v>
      </c>
      <c r="H199" s="404">
        <v>5812.3899999999994</v>
      </c>
      <c r="I199" s="403" t="s">
        <v>134</v>
      </c>
      <c r="J199" s="464" t="s">
        <v>373</v>
      </c>
    </row>
    <row r="200" spans="1:10" ht="112.5" x14ac:dyDescent="0.25">
      <c r="A200" s="462">
        <v>171</v>
      </c>
      <c r="B200" s="401" t="s">
        <v>1651</v>
      </c>
      <c r="C200" s="402" t="s">
        <v>145</v>
      </c>
      <c r="D200" s="403" t="s">
        <v>72</v>
      </c>
      <c r="E200" s="463">
        <v>4800</v>
      </c>
      <c r="F200" s="464"/>
      <c r="G200" s="465" t="s">
        <v>1681</v>
      </c>
      <c r="H200" s="404">
        <v>7817</v>
      </c>
      <c r="I200" s="403" t="s">
        <v>134</v>
      </c>
      <c r="J200" s="401" t="s">
        <v>335</v>
      </c>
    </row>
    <row r="201" spans="1:10" ht="112.5" x14ac:dyDescent="0.25">
      <c r="A201" s="462">
        <v>172</v>
      </c>
      <c r="B201" s="401" t="s">
        <v>1055</v>
      </c>
      <c r="C201" s="402" t="s">
        <v>145</v>
      </c>
      <c r="D201" s="403" t="s">
        <v>72</v>
      </c>
      <c r="E201" s="463">
        <v>1200</v>
      </c>
      <c r="F201" s="464"/>
      <c r="G201" s="465"/>
      <c r="H201" s="468">
        <v>1099</v>
      </c>
      <c r="I201" s="403" t="s">
        <v>134</v>
      </c>
      <c r="J201" s="464" t="s">
        <v>373</v>
      </c>
    </row>
    <row r="202" spans="1:10" ht="112.5" x14ac:dyDescent="0.25">
      <c r="A202" s="462">
        <v>173</v>
      </c>
      <c r="B202" s="401" t="s">
        <v>1056</v>
      </c>
      <c r="C202" s="402" t="s">
        <v>145</v>
      </c>
      <c r="D202" s="403" t="s">
        <v>72</v>
      </c>
      <c r="E202" s="463">
        <v>1080</v>
      </c>
      <c r="F202" s="464"/>
      <c r="G202" s="465" t="s">
        <v>100</v>
      </c>
      <c r="H202" s="404">
        <v>11023</v>
      </c>
      <c r="I202" s="403" t="s">
        <v>134</v>
      </c>
      <c r="J202" s="401" t="s">
        <v>247</v>
      </c>
    </row>
    <row r="203" spans="1:10" ht="112.5" x14ac:dyDescent="0.25">
      <c r="A203" s="462">
        <v>174</v>
      </c>
      <c r="B203" s="401" t="s">
        <v>1652</v>
      </c>
      <c r="C203" s="402" t="s">
        <v>145</v>
      </c>
      <c r="D203" s="403" t="s">
        <v>72</v>
      </c>
      <c r="E203" s="463">
        <v>2400</v>
      </c>
      <c r="F203" s="464"/>
      <c r="G203" s="465" t="s">
        <v>1680</v>
      </c>
      <c r="H203" s="404">
        <v>7820.98</v>
      </c>
      <c r="I203" s="403" t="s">
        <v>134</v>
      </c>
      <c r="J203" s="464" t="s">
        <v>373</v>
      </c>
    </row>
    <row r="204" spans="1:10" ht="112.5" x14ac:dyDescent="0.25">
      <c r="A204" s="462">
        <v>175</v>
      </c>
      <c r="B204" s="401" t="s">
        <v>1653</v>
      </c>
      <c r="C204" s="402" t="s">
        <v>145</v>
      </c>
      <c r="D204" s="403" t="s">
        <v>72</v>
      </c>
      <c r="E204" s="463">
        <v>2280</v>
      </c>
      <c r="F204" s="464"/>
      <c r="G204" s="465">
        <v>2019</v>
      </c>
      <c r="H204" s="404">
        <v>2278.2109700000001</v>
      </c>
      <c r="I204" s="403" t="s">
        <v>134</v>
      </c>
      <c r="J204" s="464" t="s">
        <v>373</v>
      </c>
    </row>
    <row r="205" spans="1:10" ht="112.5" x14ac:dyDescent="0.25">
      <c r="A205" s="462">
        <v>176</v>
      </c>
      <c r="B205" s="401" t="s">
        <v>1057</v>
      </c>
      <c r="C205" s="402" t="s">
        <v>145</v>
      </c>
      <c r="D205" s="403" t="s">
        <v>72</v>
      </c>
      <c r="E205" s="463">
        <v>1080</v>
      </c>
      <c r="F205" s="464"/>
      <c r="G205" s="465"/>
      <c r="H205" s="404">
        <v>1113</v>
      </c>
      <c r="I205" s="403" t="s">
        <v>134</v>
      </c>
      <c r="J205" s="464" t="s">
        <v>373</v>
      </c>
    </row>
    <row r="206" spans="1:10" ht="112.5" x14ac:dyDescent="0.25">
      <c r="A206" s="462">
        <v>177</v>
      </c>
      <c r="B206" s="401" t="s">
        <v>1058</v>
      </c>
      <c r="C206" s="402" t="s">
        <v>145</v>
      </c>
      <c r="D206" s="403" t="s">
        <v>72</v>
      </c>
      <c r="E206" s="423">
        <v>1080</v>
      </c>
      <c r="F206" s="464"/>
      <c r="G206" s="465"/>
      <c r="H206" s="404">
        <v>2473</v>
      </c>
      <c r="I206" s="403" t="s">
        <v>134</v>
      </c>
      <c r="J206" s="464" t="s">
        <v>373</v>
      </c>
    </row>
    <row r="207" spans="1:10" ht="112.5" x14ac:dyDescent="0.25">
      <c r="A207" s="462">
        <v>178</v>
      </c>
      <c r="B207" s="401" t="s">
        <v>1059</v>
      </c>
      <c r="C207" s="402" t="s">
        <v>145</v>
      </c>
      <c r="D207" s="403" t="s">
        <v>72</v>
      </c>
      <c r="E207" s="423">
        <v>11664</v>
      </c>
      <c r="F207" s="464"/>
      <c r="G207" s="465"/>
      <c r="H207" s="468">
        <v>2441</v>
      </c>
      <c r="I207" s="403" t="s">
        <v>134</v>
      </c>
      <c r="J207" s="464" t="s">
        <v>373</v>
      </c>
    </row>
    <row r="208" spans="1:10" ht="112.5" x14ac:dyDescent="0.25">
      <c r="A208" s="462">
        <v>179</v>
      </c>
      <c r="B208" s="401" t="s">
        <v>1654</v>
      </c>
      <c r="C208" s="402" t="s">
        <v>145</v>
      </c>
      <c r="D208" s="403" t="s">
        <v>72</v>
      </c>
      <c r="E208" s="463">
        <v>1080</v>
      </c>
      <c r="F208" s="464"/>
      <c r="G208" s="465" t="s">
        <v>1681</v>
      </c>
      <c r="H208" s="466">
        <v>7960</v>
      </c>
      <c r="I208" s="403" t="s">
        <v>134</v>
      </c>
      <c r="J208" s="464" t="s">
        <v>373</v>
      </c>
    </row>
    <row r="209" spans="1:11" ht="112.5" x14ac:dyDescent="0.25">
      <c r="A209" s="462">
        <v>180</v>
      </c>
      <c r="B209" s="383" t="s">
        <v>1656</v>
      </c>
      <c r="C209" s="483" t="s">
        <v>474</v>
      </c>
      <c r="D209" s="385" t="s">
        <v>72</v>
      </c>
      <c r="E209" s="484">
        <v>1080</v>
      </c>
      <c r="F209" s="485"/>
      <c r="G209" s="486" t="s">
        <v>1680</v>
      </c>
      <c r="H209" s="487">
        <v>8981.3799999999992</v>
      </c>
      <c r="I209" s="385" t="s">
        <v>134</v>
      </c>
      <c r="J209" s="483" t="s">
        <v>373</v>
      </c>
    </row>
    <row r="210" spans="1:11" ht="33.75" x14ac:dyDescent="0.25">
      <c r="A210" s="462">
        <v>181</v>
      </c>
      <c r="B210" s="475" t="s">
        <v>1714</v>
      </c>
      <c r="C210" s="488"/>
      <c r="D210" s="385" t="s">
        <v>72</v>
      </c>
      <c r="E210" s="488"/>
      <c r="F210" s="488"/>
      <c r="G210" s="479">
        <v>2018</v>
      </c>
      <c r="H210" s="479">
        <v>523</v>
      </c>
      <c r="I210" s="488"/>
      <c r="J210" s="489" t="s">
        <v>84</v>
      </c>
    </row>
    <row r="211" spans="1:11" ht="45" x14ac:dyDescent="0.25">
      <c r="A211" s="462">
        <v>182</v>
      </c>
      <c r="B211" s="475" t="s">
        <v>1715</v>
      </c>
      <c r="C211" s="476"/>
      <c r="D211" s="385" t="s">
        <v>72</v>
      </c>
      <c r="E211" s="477"/>
      <c r="F211" s="478"/>
      <c r="G211" s="465">
        <v>2018</v>
      </c>
      <c r="H211" s="479">
        <v>205</v>
      </c>
      <c r="I211" s="407"/>
      <c r="J211" s="489" t="s">
        <v>84</v>
      </c>
    </row>
    <row r="212" spans="1:11" ht="33.75" x14ac:dyDescent="0.25">
      <c r="A212" s="462">
        <v>183</v>
      </c>
      <c r="B212" s="475" t="s">
        <v>1716</v>
      </c>
      <c r="C212" s="476"/>
      <c r="D212" s="385" t="s">
        <v>72</v>
      </c>
      <c r="E212" s="477"/>
      <c r="F212" s="478"/>
      <c r="G212" s="465">
        <v>2018</v>
      </c>
      <c r="H212" s="479">
        <v>330</v>
      </c>
      <c r="I212" s="407"/>
      <c r="J212" s="489" t="s">
        <v>84</v>
      </c>
    </row>
    <row r="213" spans="1:11" x14ac:dyDescent="0.25">
      <c r="A213" s="462">
        <v>184</v>
      </c>
      <c r="B213" s="475" t="s">
        <v>1717</v>
      </c>
      <c r="C213" s="476"/>
      <c r="D213" s="385" t="s">
        <v>72</v>
      </c>
      <c r="E213" s="477"/>
      <c r="F213" s="478"/>
      <c r="G213" s="465">
        <v>2019</v>
      </c>
      <c r="H213" s="479">
        <v>3168</v>
      </c>
      <c r="I213" s="407"/>
      <c r="J213" s="489" t="s">
        <v>84</v>
      </c>
    </row>
    <row r="214" spans="1:11" x14ac:dyDescent="0.25">
      <c r="A214" s="462">
        <v>185</v>
      </c>
      <c r="B214" s="475" t="s">
        <v>1718</v>
      </c>
      <c r="C214" s="476"/>
      <c r="D214" s="385" t="s">
        <v>72</v>
      </c>
      <c r="E214" s="477"/>
      <c r="F214" s="478"/>
      <c r="G214" s="465">
        <v>2026</v>
      </c>
      <c r="H214" s="479">
        <v>13684</v>
      </c>
      <c r="I214" s="407"/>
      <c r="J214" s="489" t="s">
        <v>84</v>
      </c>
      <c r="K214" s="458">
        <f>SUM(H55:H214)</f>
        <v>962706.48432000005</v>
      </c>
    </row>
    <row r="215" spans="1:11" ht="15" customHeight="1" x14ac:dyDescent="0.25">
      <c r="A215" s="459" t="s">
        <v>381</v>
      </c>
      <c r="B215" s="460"/>
      <c r="C215" s="460"/>
      <c r="D215" s="460"/>
      <c r="E215" s="460"/>
      <c r="F215" s="460"/>
      <c r="G215" s="460"/>
      <c r="H215" s="460"/>
      <c r="I215" s="460"/>
      <c r="J215" s="461"/>
    </row>
    <row r="216" spans="1:11" ht="78" customHeight="1" x14ac:dyDescent="0.25">
      <c r="A216" s="490">
        <v>186</v>
      </c>
      <c r="B216" s="401" t="s">
        <v>242</v>
      </c>
      <c r="C216" s="401" t="s">
        <v>145</v>
      </c>
      <c r="D216" s="403" t="s">
        <v>72</v>
      </c>
      <c r="E216" s="462">
        <v>300</v>
      </c>
      <c r="F216" s="424"/>
      <c r="G216" s="403" t="s">
        <v>142</v>
      </c>
      <c r="H216" s="491">
        <v>343.91865693651698</v>
      </c>
      <c r="I216" s="403" t="s">
        <v>146</v>
      </c>
      <c r="J216" s="464" t="s">
        <v>147</v>
      </c>
    </row>
    <row r="217" spans="1:11" ht="81.75" customHeight="1" x14ac:dyDescent="0.25">
      <c r="A217" s="490">
        <v>187</v>
      </c>
      <c r="B217" s="401" t="s">
        <v>243</v>
      </c>
      <c r="C217" s="401" t="s">
        <v>145</v>
      </c>
      <c r="D217" s="403" t="s">
        <v>72</v>
      </c>
      <c r="E217" s="462">
        <v>1080</v>
      </c>
      <c r="F217" s="424"/>
      <c r="G217" s="403" t="s">
        <v>142</v>
      </c>
      <c r="H217" s="491">
        <v>1150.3346752918926</v>
      </c>
      <c r="I217" s="403" t="s">
        <v>146</v>
      </c>
      <c r="J217" s="464" t="s">
        <v>147</v>
      </c>
    </row>
    <row r="218" spans="1:11" ht="81.75" customHeight="1" x14ac:dyDescent="0.25">
      <c r="A218" s="490">
        <v>188</v>
      </c>
      <c r="B218" s="401" t="s">
        <v>244</v>
      </c>
      <c r="C218" s="401" t="s">
        <v>145</v>
      </c>
      <c r="D218" s="403" t="s">
        <v>72</v>
      </c>
      <c r="E218" s="462">
        <v>192</v>
      </c>
      <c r="F218" s="424"/>
      <c r="G218" s="403" t="s">
        <v>142</v>
      </c>
      <c r="H218" s="491">
        <v>220.10794043937085</v>
      </c>
      <c r="I218" s="403" t="s">
        <v>146</v>
      </c>
      <c r="J218" s="464" t="s">
        <v>147</v>
      </c>
    </row>
    <row r="219" spans="1:11" ht="34.5" customHeight="1" x14ac:dyDescent="0.25">
      <c r="A219" s="490">
        <v>189</v>
      </c>
      <c r="B219" s="401" t="s">
        <v>234</v>
      </c>
      <c r="C219" s="401" t="s">
        <v>145</v>
      </c>
      <c r="D219" s="403"/>
      <c r="E219" s="462"/>
      <c r="F219" s="424"/>
      <c r="G219" s="403" t="s">
        <v>142</v>
      </c>
      <c r="H219" s="491"/>
      <c r="I219" s="403"/>
      <c r="J219" s="464"/>
    </row>
    <row r="220" spans="1:11" ht="78.75" x14ac:dyDescent="0.25">
      <c r="A220" s="490">
        <v>190</v>
      </c>
      <c r="B220" s="401" t="s">
        <v>235</v>
      </c>
      <c r="C220" s="401" t="s">
        <v>145</v>
      </c>
      <c r="D220" s="403" t="s">
        <v>72</v>
      </c>
      <c r="E220" s="462">
        <v>2400</v>
      </c>
      <c r="F220" s="424"/>
      <c r="G220" s="403" t="s">
        <v>142</v>
      </c>
      <c r="H220" s="491">
        <v>2786.8921371151259</v>
      </c>
      <c r="I220" s="403" t="s">
        <v>146</v>
      </c>
      <c r="J220" s="464" t="s">
        <v>147</v>
      </c>
    </row>
    <row r="221" spans="1:11" ht="92.25" customHeight="1" x14ac:dyDescent="0.25">
      <c r="A221" s="490">
        <v>191</v>
      </c>
      <c r="B221" s="401" t="s">
        <v>236</v>
      </c>
      <c r="C221" s="401" t="s">
        <v>145</v>
      </c>
      <c r="D221" s="403" t="s">
        <v>72</v>
      </c>
      <c r="E221" s="462">
        <v>2400</v>
      </c>
      <c r="F221" s="424"/>
      <c r="G221" s="403" t="s">
        <v>142</v>
      </c>
      <c r="H221" s="491">
        <v>2751.3492554921359</v>
      </c>
      <c r="I221" s="403" t="s">
        <v>146</v>
      </c>
      <c r="J221" s="464" t="s">
        <v>147</v>
      </c>
    </row>
    <row r="222" spans="1:11" ht="92.25" customHeight="1" x14ac:dyDescent="0.25">
      <c r="A222" s="490">
        <v>192</v>
      </c>
      <c r="B222" s="402" t="s">
        <v>1278</v>
      </c>
      <c r="C222" s="402" t="s">
        <v>145</v>
      </c>
      <c r="D222" s="403" t="s">
        <v>72</v>
      </c>
      <c r="E222" s="462">
        <v>600</v>
      </c>
      <c r="F222" s="424"/>
      <c r="G222" s="403" t="s">
        <v>111</v>
      </c>
      <c r="H222" s="491">
        <v>687.84</v>
      </c>
      <c r="I222" s="403" t="s">
        <v>146</v>
      </c>
      <c r="J222" s="464" t="s">
        <v>384</v>
      </c>
    </row>
    <row r="223" spans="1:11" ht="112.5" x14ac:dyDescent="0.25">
      <c r="A223" s="490">
        <v>193</v>
      </c>
      <c r="B223" s="401" t="s">
        <v>906</v>
      </c>
      <c r="C223" s="402" t="s">
        <v>145</v>
      </c>
      <c r="D223" s="403" t="s">
        <v>72</v>
      </c>
      <c r="E223" s="423">
        <v>480</v>
      </c>
      <c r="F223" s="424"/>
      <c r="G223" s="465"/>
      <c r="H223" s="404">
        <v>1236</v>
      </c>
      <c r="I223" s="403" t="s">
        <v>134</v>
      </c>
      <c r="J223" s="464" t="s">
        <v>135</v>
      </c>
    </row>
    <row r="224" spans="1:11" ht="92.25" customHeight="1" x14ac:dyDescent="0.25">
      <c r="A224" s="490">
        <v>194</v>
      </c>
      <c r="B224" s="405" t="s">
        <v>1664</v>
      </c>
      <c r="C224" s="401"/>
      <c r="D224" s="403"/>
      <c r="E224" s="462"/>
      <c r="F224" s="424"/>
      <c r="G224" s="403"/>
      <c r="H224" s="491"/>
      <c r="I224" s="403"/>
      <c r="J224" s="464"/>
    </row>
    <row r="225" spans="1:10" ht="112.5" x14ac:dyDescent="0.25">
      <c r="A225" s="490">
        <v>195</v>
      </c>
      <c r="B225" s="401" t="s">
        <v>907</v>
      </c>
      <c r="C225" s="402" t="s">
        <v>145</v>
      </c>
      <c r="D225" s="403" t="s">
        <v>72</v>
      </c>
      <c r="E225" s="423">
        <v>2160</v>
      </c>
      <c r="F225" s="424"/>
      <c r="G225" s="465"/>
      <c r="H225" s="404">
        <v>2225</v>
      </c>
      <c r="I225" s="403" t="s">
        <v>134</v>
      </c>
      <c r="J225" s="464" t="s">
        <v>135</v>
      </c>
    </row>
    <row r="226" spans="1:10" ht="92.25" customHeight="1" x14ac:dyDescent="0.25">
      <c r="A226" s="490">
        <v>196</v>
      </c>
      <c r="B226" s="405" t="s">
        <v>1665</v>
      </c>
      <c r="C226" s="402"/>
      <c r="D226" s="403"/>
      <c r="E226" s="423"/>
      <c r="F226" s="424"/>
      <c r="G226" s="492"/>
      <c r="H226" s="404"/>
      <c r="I226" s="403"/>
      <c r="J226" s="464"/>
    </row>
    <row r="227" spans="1:10" ht="92.25" customHeight="1" x14ac:dyDescent="0.25">
      <c r="A227" s="490">
        <v>197</v>
      </c>
      <c r="B227" s="401" t="s">
        <v>1029</v>
      </c>
      <c r="C227" s="402" t="s">
        <v>145</v>
      </c>
      <c r="D227" s="403" t="s">
        <v>72</v>
      </c>
      <c r="E227" s="423">
        <v>480</v>
      </c>
      <c r="F227" s="424"/>
      <c r="G227" s="465"/>
      <c r="H227" s="466">
        <v>610</v>
      </c>
      <c r="I227" s="403" t="s">
        <v>134</v>
      </c>
      <c r="J227" s="464" t="s">
        <v>135</v>
      </c>
    </row>
    <row r="228" spans="1:10" ht="92.25" customHeight="1" x14ac:dyDescent="0.25">
      <c r="A228" s="490">
        <v>198</v>
      </c>
      <c r="B228" s="401" t="s">
        <v>1041</v>
      </c>
      <c r="C228" s="401" t="s">
        <v>141</v>
      </c>
      <c r="D228" s="403" t="s">
        <v>233</v>
      </c>
      <c r="E228" s="462">
        <v>2</v>
      </c>
      <c r="F228" s="424"/>
      <c r="G228" s="465"/>
      <c r="H228" s="466">
        <v>488</v>
      </c>
      <c r="I228" s="403" t="s">
        <v>379</v>
      </c>
      <c r="J228" s="464" t="s">
        <v>380</v>
      </c>
    </row>
    <row r="229" spans="1:10" ht="92.25" customHeight="1" x14ac:dyDescent="0.25">
      <c r="A229" s="490">
        <v>199</v>
      </c>
      <c r="B229" s="405" t="s">
        <v>1666</v>
      </c>
      <c r="C229" s="401"/>
      <c r="D229" s="403"/>
      <c r="E229" s="462"/>
      <c r="F229" s="424"/>
      <c r="G229" s="492"/>
      <c r="H229" s="466"/>
      <c r="I229" s="403"/>
      <c r="J229" s="464"/>
    </row>
    <row r="230" spans="1:10" ht="92.25" customHeight="1" x14ac:dyDescent="0.25">
      <c r="A230" s="490">
        <v>200</v>
      </c>
      <c r="B230" s="402" t="s">
        <v>435</v>
      </c>
      <c r="C230" s="402" t="s">
        <v>145</v>
      </c>
      <c r="D230" s="403" t="s">
        <v>72</v>
      </c>
      <c r="E230" s="423">
        <v>1080</v>
      </c>
      <c r="F230" s="424"/>
      <c r="G230" s="465"/>
      <c r="H230" s="466">
        <v>618</v>
      </c>
      <c r="I230" s="403"/>
      <c r="J230" s="464" t="s">
        <v>993</v>
      </c>
    </row>
    <row r="231" spans="1:10" ht="92.25" customHeight="1" x14ac:dyDescent="0.25">
      <c r="A231" s="490">
        <v>201</v>
      </c>
      <c r="B231" s="401" t="s">
        <v>467</v>
      </c>
      <c r="C231" s="402" t="s">
        <v>145</v>
      </c>
      <c r="D231" s="403" t="s">
        <v>72</v>
      </c>
      <c r="E231" s="423">
        <v>3000</v>
      </c>
      <c r="F231" s="424"/>
      <c r="G231" s="465"/>
      <c r="H231" s="404">
        <v>1113</v>
      </c>
      <c r="I231" s="403" t="s">
        <v>134</v>
      </c>
      <c r="J231" s="464" t="s">
        <v>373</v>
      </c>
    </row>
    <row r="232" spans="1:10" ht="92.25" customHeight="1" x14ac:dyDescent="0.25">
      <c r="A232" s="490">
        <v>202</v>
      </c>
      <c r="B232" s="401" t="s">
        <v>913</v>
      </c>
      <c r="C232" s="402" t="s">
        <v>145</v>
      </c>
      <c r="D232" s="403" t="s">
        <v>72</v>
      </c>
      <c r="E232" s="423">
        <v>600</v>
      </c>
      <c r="F232" s="424"/>
      <c r="G232" s="465"/>
      <c r="H232" s="466">
        <v>488</v>
      </c>
      <c r="I232" s="403" t="s">
        <v>134</v>
      </c>
      <c r="J232" s="464" t="s">
        <v>135</v>
      </c>
    </row>
    <row r="233" spans="1:10" ht="92.25" customHeight="1" x14ac:dyDescent="0.25">
      <c r="A233" s="490">
        <v>203</v>
      </c>
      <c r="B233" s="402" t="s">
        <v>401</v>
      </c>
      <c r="C233" s="402" t="s">
        <v>145</v>
      </c>
      <c r="D233" s="403" t="s">
        <v>72</v>
      </c>
      <c r="E233" s="462">
        <v>480</v>
      </c>
      <c r="F233" s="424"/>
      <c r="G233" s="403" t="s">
        <v>100</v>
      </c>
      <c r="H233" s="491">
        <v>511.25990000000002</v>
      </c>
      <c r="I233" s="403" t="s">
        <v>146</v>
      </c>
      <c r="J233" s="401" t="s">
        <v>1694</v>
      </c>
    </row>
    <row r="234" spans="1:10" ht="92.25" customHeight="1" x14ac:dyDescent="0.25">
      <c r="A234" s="490">
        <v>204</v>
      </c>
      <c r="B234" s="405" t="s">
        <v>397</v>
      </c>
      <c r="C234" s="402" t="s">
        <v>145</v>
      </c>
      <c r="D234" s="403" t="s">
        <v>72</v>
      </c>
      <c r="E234" s="423">
        <v>4800</v>
      </c>
      <c r="F234" s="424"/>
      <c r="G234" s="403" t="s">
        <v>111</v>
      </c>
      <c r="H234" s="491">
        <v>5573.78</v>
      </c>
      <c r="I234" s="403" t="s">
        <v>146</v>
      </c>
      <c r="J234" s="464" t="s">
        <v>384</v>
      </c>
    </row>
    <row r="235" spans="1:10" ht="92.25" customHeight="1" x14ac:dyDescent="0.25">
      <c r="A235" s="490">
        <v>205</v>
      </c>
      <c r="B235" s="405" t="s">
        <v>1068</v>
      </c>
      <c r="C235" s="402" t="s">
        <v>145</v>
      </c>
      <c r="D235" s="403" t="s">
        <v>72</v>
      </c>
      <c r="E235" s="423">
        <v>2400</v>
      </c>
      <c r="F235" s="424"/>
      <c r="G235" s="403" t="s">
        <v>100</v>
      </c>
      <c r="H235" s="491">
        <v>2556.3000000000002</v>
      </c>
      <c r="I235" s="403" t="s">
        <v>146</v>
      </c>
      <c r="J235" s="464" t="s">
        <v>384</v>
      </c>
    </row>
    <row r="236" spans="1:10" ht="92.25" customHeight="1" x14ac:dyDescent="0.25">
      <c r="A236" s="490">
        <v>206</v>
      </c>
      <c r="B236" s="401" t="s">
        <v>1655</v>
      </c>
      <c r="C236" s="402" t="s">
        <v>145</v>
      </c>
      <c r="D236" s="403" t="s">
        <v>72</v>
      </c>
      <c r="E236" s="423">
        <v>1080</v>
      </c>
      <c r="F236" s="424"/>
      <c r="G236" s="465" t="s">
        <v>1681</v>
      </c>
      <c r="H236" s="466">
        <v>6638</v>
      </c>
      <c r="I236" s="403" t="s">
        <v>134</v>
      </c>
      <c r="J236" s="464" t="s">
        <v>373</v>
      </c>
    </row>
    <row r="237" spans="1:10" ht="92.25" customHeight="1" x14ac:dyDescent="0.25">
      <c r="A237" s="490">
        <v>207</v>
      </c>
      <c r="B237" s="401" t="s">
        <v>1674</v>
      </c>
      <c r="C237" s="401" t="s">
        <v>145</v>
      </c>
      <c r="D237" s="403" t="s">
        <v>72</v>
      </c>
      <c r="E237" s="423">
        <v>2400</v>
      </c>
      <c r="F237" s="424"/>
      <c r="G237" s="403" t="s">
        <v>1011</v>
      </c>
      <c r="H237" s="491">
        <v>6090.6191196</v>
      </c>
      <c r="I237" s="403" t="s">
        <v>146</v>
      </c>
      <c r="J237" s="401" t="s">
        <v>324</v>
      </c>
    </row>
    <row r="238" spans="1:10" ht="92.25" customHeight="1" x14ac:dyDescent="0.25">
      <c r="A238" s="490">
        <v>208</v>
      </c>
      <c r="B238" s="401" t="s">
        <v>1036</v>
      </c>
      <c r="C238" s="402" t="s">
        <v>145</v>
      </c>
      <c r="D238" s="403" t="s">
        <v>72</v>
      </c>
      <c r="E238" s="423">
        <v>11520</v>
      </c>
      <c r="F238" s="424"/>
      <c r="G238" s="465"/>
      <c r="H238" s="404">
        <v>2225</v>
      </c>
      <c r="I238" s="403"/>
      <c r="J238" s="464" t="s">
        <v>1003</v>
      </c>
    </row>
    <row r="239" spans="1:10" ht="92.25" customHeight="1" x14ac:dyDescent="0.25">
      <c r="A239" s="490">
        <v>209</v>
      </c>
      <c r="B239" s="402" t="s">
        <v>385</v>
      </c>
      <c r="C239" s="402" t="s">
        <v>145</v>
      </c>
      <c r="D239" s="403" t="s">
        <v>72</v>
      </c>
      <c r="E239" s="423">
        <v>3840</v>
      </c>
      <c r="F239" s="424"/>
      <c r="G239" s="403" t="s">
        <v>111</v>
      </c>
      <c r="H239" s="491">
        <v>4402.16</v>
      </c>
      <c r="I239" s="403" t="s">
        <v>146</v>
      </c>
      <c r="J239" s="464" t="s">
        <v>384</v>
      </c>
    </row>
    <row r="240" spans="1:10" ht="92.25" customHeight="1" x14ac:dyDescent="0.25">
      <c r="A240" s="490">
        <v>210</v>
      </c>
      <c r="B240" s="401" t="s">
        <v>1628</v>
      </c>
      <c r="C240" s="402" t="s">
        <v>145</v>
      </c>
      <c r="D240" s="403" t="s">
        <v>72</v>
      </c>
      <c r="E240" s="423">
        <v>2400</v>
      </c>
      <c r="F240" s="424"/>
      <c r="G240" s="465" t="s">
        <v>1681</v>
      </c>
      <c r="H240" s="404">
        <v>14930</v>
      </c>
      <c r="I240" s="403"/>
      <c r="J240" s="464" t="s">
        <v>991</v>
      </c>
    </row>
    <row r="241" spans="1:10" ht="78.75" x14ac:dyDescent="0.25">
      <c r="A241" s="490">
        <v>211</v>
      </c>
      <c r="B241" s="402" t="s">
        <v>389</v>
      </c>
      <c r="C241" s="402" t="s">
        <v>145</v>
      </c>
      <c r="D241" s="403" t="s">
        <v>72</v>
      </c>
      <c r="E241" s="423">
        <v>1080</v>
      </c>
      <c r="F241" s="424"/>
      <c r="G241" s="403" t="s">
        <v>111</v>
      </c>
      <c r="H241" s="491">
        <v>1254.0999999999999</v>
      </c>
      <c r="I241" s="403" t="s">
        <v>146</v>
      </c>
      <c r="J241" s="464" t="s">
        <v>384</v>
      </c>
    </row>
    <row r="242" spans="1:10" ht="78.75" x14ac:dyDescent="0.25">
      <c r="A242" s="490">
        <v>212</v>
      </c>
      <c r="B242" s="402" t="s">
        <v>409</v>
      </c>
      <c r="C242" s="402" t="s">
        <v>145</v>
      </c>
      <c r="D242" s="403" t="s">
        <v>72</v>
      </c>
      <c r="E242" s="423">
        <v>2160</v>
      </c>
      <c r="F242" s="424"/>
      <c r="G242" s="403" t="s">
        <v>111</v>
      </c>
      <c r="H242" s="491">
        <v>2508.1999999999998</v>
      </c>
      <c r="I242" s="403" t="s">
        <v>146</v>
      </c>
      <c r="J242" s="464" t="s">
        <v>384</v>
      </c>
    </row>
    <row r="243" spans="1:10" ht="112.5" x14ac:dyDescent="0.25">
      <c r="A243" s="490">
        <v>213</v>
      </c>
      <c r="B243" s="401" t="s">
        <v>245</v>
      </c>
      <c r="C243" s="401" t="s">
        <v>145</v>
      </c>
      <c r="D243" s="403" t="s">
        <v>72</v>
      </c>
      <c r="E243" s="462">
        <v>1200</v>
      </c>
      <c r="F243" s="424"/>
      <c r="G243" s="403" t="s">
        <v>142</v>
      </c>
      <c r="H243" s="491">
        <v>1134.0874480917203</v>
      </c>
      <c r="I243" s="403" t="s">
        <v>134</v>
      </c>
      <c r="J243" s="464" t="s">
        <v>135</v>
      </c>
    </row>
    <row r="244" spans="1:10" ht="78.75" x14ac:dyDescent="0.25">
      <c r="A244" s="490">
        <v>214</v>
      </c>
      <c r="B244" s="401" t="s">
        <v>239</v>
      </c>
      <c r="C244" s="401" t="s">
        <v>145</v>
      </c>
      <c r="D244" s="403" t="s">
        <v>72</v>
      </c>
      <c r="E244" s="462">
        <v>480</v>
      </c>
      <c r="F244" s="424"/>
      <c r="G244" s="403" t="s">
        <v>142</v>
      </c>
      <c r="H244" s="491">
        <v>557.37842742302519</v>
      </c>
      <c r="I244" s="403" t="s">
        <v>146</v>
      </c>
      <c r="J244" s="464" t="s">
        <v>147</v>
      </c>
    </row>
    <row r="245" spans="1:10" ht="78.75" x14ac:dyDescent="0.25">
      <c r="A245" s="490">
        <v>215</v>
      </c>
      <c r="B245" s="401" t="s">
        <v>240</v>
      </c>
      <c r="C245" s="401" t="s">
        <v>145</v>
      </c>
      <c r="D245" s="403" t="s">
        <v>72</v>
      </c>
      <c r="E245" s="462">
        <v>2400</v>
      </c>
      <c r="F245" s="424"/>
      <c r="G245" s="403" t="s">
        <v>142</v>
      </c>
      <c r="H245" s="491">
        <v>2786.8921371151259</v>
      </c>
      <c r="I245" s="403" t="s">
        <v>146</v>
      </c>
      <c r="J245" s="464" t="s">
        <v>147</v>
      </c>
    </row>
    <row r="246" spans="1:10" ht="22.5" x14ac:dyDescent="0.25">
      <c r="A246" s="490">
        <v>216</v>
      </c>
      <c r="B246" s="401" t="s">
        <v>241</v>
      </c>
      <c r="C246" s="401" t="s">
        <v>145</v>
      </c>
      <c r="D246" s="403"/>
      <c r="E246" s="462"/>
      <c r="F246" s="424"/>
      <c r="G246" s="403" t="s">
        <v>142</v>
      </c>
      <c r="H246" s="491"/>
      <c r="I246" s="403"/>
      <c r="J246" s="464"/>
    </row>
    <row r="247" spans="1:10" ht="78.75" x14ac:dyDescent="0.25">
      <c r="A247" s="490">
        <v>217</v>
      </c>
      <c r="B247" s="401" t="s">
        <v>237</v>
      </c>
      <c r="C247" s="401" t="s">
        <v>145</v>
      </c>
      <c r="D247" s="403" t="s">
        <v>72</v>
      </c>
      <c r="E247" s="462">
        <v>240</v>
      </c>
      <c r="F247" s="424"/>
      <c r="G247" s="403" t="s">
        <v>142</v>
      </c>
      <c r="H247" s="491">
        <v>275.13492554921356</v>
      </c>
      <c r="I247" s="403" t="s">
        <v>146</v>
      </c>
      <c r="J247" s="464" t="s">
        <v>147</v>
      </c>
    </row>
    <row r="248" spans="1:10" ht="75" customHeight="1" x14ac:dyDescent="0.25">
      <c r="A248" s="490">
        <v>218</v>
      </c>
      <c r="B248" s="401" t="s">
        <v>238</v>
      </c>
      <c r="C248" s="401" t="s">
        <v>145</v>
      </c>
      <c r="D248" s="403" t="s">
        <v>72</v>
      </c>
      <c r="E248" s="462">
        <v>2400</v>
      </c>
      <c r="F248" s="424"/>
      <c r="G248" s="403" t="s">
        <v>142</v>
      </c>
      <c r="H248" s="491">
        <v>2786.8921371151259</v>
      </c>
      <c r="I248" s="403" t="s">
        <v>146</v>
      </c>
      <c r="J248" s="464" t="s">
        <v>147</v>
      </c>
    </row>
    <row r="249" spans="1:10" ht="75" customHeight="1" x14ac:dyDescent="0.25">
      <c r="A249" s="490">
        <v>219</v>
      </c>
      <c r="B249" s="401" t="s">
        <v>402</v>
      </c>
      <c r="C249" s="402" t="s">
        <v>145</v>
      </c>
      <c r="D249" s="403" t="s">
        <v>72</v>
      </c>
      <c r="E249" s="423">
        <v>1080</v>
      </c>
      <c r="F249" s="424"/>
      <c r="G249" s="403" t="s">
        <v>100</v>
      </c>
      <c r="H249" s="491">
        <v>1150.33</v>
      </c>
      <c r="I249" s="403" t="s">
        <v>146</v>
      </c>
      <c r="J249" s="464" t="s">
        <v>384</v>
      </c>
    </row>
    <row r="250" spans="1:10" ht="75" customHeight="1" x14ac:dyDescent="0.25">
      <c r="A250" s="490">
        <v>220</v>
      </c>
      <c r="B250" s="383" t="s">
        <v>1025</v>
      </c>
      <c r="C250" s="384" t="s">
        <v>145</v>
      </c>
      <c r="D250" s="385" t="s">
        <v>72</v>
      </c>
      <c r="E250" s="412">
        <v>2400</v>
      </c>
      <c r="F250" s="413"/>
      <c r="G250" s="486"/>
      <c r="H250" s="386">
        <v>2473</v>
      </c>
      <c r="I250" s="385" t="s">
        <v>134</v>
      </c>
      <c r="J250" s="483" t="s">
        <v>135</v>
      </c>
    </row>
    <row r="251" spans="1:10" x14ac:dyDescent="0.25">
      <c r="A251" s="490">
        <v>221</v>
      </c>
      <c r="B251" s="405" t="s">
        <v>1667</v>
      </c>
      <c r="C251" s="488"/>
      <c r="D251" s="493"/>
      <c r="E251" s="493"/>
      <c r="F251" s="493"/>
      <c r="G251" s="493"/>
      <c r="H251" s="493"/>
      <c r="I251" s="493"/>
      <c r="J251" s="488"/>
    </row>
    <row r="252" spans="1:10" x14ac:dyDescent="0.25">
      <c r="A252" s="490">
        <v>222</v>
      </c>
      <c r="B252" s="405" t="s">
        <v>1668</v>
      </c>
      <c r="C252" s="488"/>
      <c r="D252" s="493"/>
      <c r="E252" s="493"/>
      <c r="F252" s="493"/>
      <c r="G252" s="493"/>
      <c r="H252" s="493"/>
      <c r="I252" s="493"/>
      <c r="J252" s="488"/>
    </row>
    <row r="253" spans="1:10" ht="112.5" x14ac:dyDescent="0.25">
      <c r="A253" s="490">
        <v>223</v>
      </c>
      <c r="B253" s="379" t="s">
        <v>1641</v>
      </c>
      <c r="C253" s="379" t="s">
        <v>145</v>
      </c>
      <c r="D253" s="381" t="s">
        <v>72</v>
      </c>
      <c r="E253" s="494">
        <v>192</v>
      </c>
      <c r="F253" s="411"/>
      <c r="G253" s="495" t="s">
        <v>1681</v>
      </c>
      <c r="H253" s="382">
        <v>5000</v>
      </c>
      <c r="I253" s="381" t="s">
        <v>134</v>
      </c>
      <c r="J253" s="379" t="s">
        <v>332</v>
      </c>
    </row>
    <row r="254" spans="1:10" ht="112.5" x14ac:dyDescent="0.25">
      <c r="A254" s="490">
        <v>224</v>
      </c>
      <c r="B254" s="401" t="s">
        <v>1060</v>
      </c>
      <c r="C254" s="402" t="s">
        <v>145</v>
      </c>
      <c r="D254" s="403" t="s">
        <v>72</v>
      </c>
      <c r="E254" s="423">
        <v>2400</v>
      </c>
      <c r="F254" s="424"/>
      <c r="G254" s="465" t="s">
        <v>1682</v>
      </c>
      <c r="H254" s="404">
        <v>1021</v>
      </c>
      <c r="I254" s="403" t="s">
        <v>134</v>
      </c>
      <c r="J254" s="401" t="s">
        <v>326</v>
      </c>
    </row>
    <row r="255" spans="1:10" ht="78.75" x14ac:dyDescent="0.25">
      <c r="A255" s="490">
        <v>225</v>
      </c>
      <c r="B255" s="402" t="s">
        <v>406</v>
      </c>
      <c r="C255" s="402" t="s">
        <v>145</v>
      </c>
      <c r="D255" s="403" t="s">
        <v>72</v>
      </c>
      <c r="E255" s="423">
        <v>2400</v>
      </c>
      <c r="F255" s="424"/>
      <c r="G255" s="385" t="s">
        <v>111</v>
      </c>
      <c r="H255" s="491">
        <v>2751.35</v>
      </c>
      <c r="I255" s="403" t="s">
        <v>146</v>
      </c>
      <c r="J255" s="464" t="s">
        <v>384</v>
      </c>
    </row>
    <row r="256" spans="1:10" ht="112.5" x14ac:dyDescent="0.25">
      <c r="A256" s="490">
        <v>226</v>
      </c>
      <c r="B256" s="401" t="s">
        <v>915</v>
      </c>
      <c r="C256" s="402" t="s">
        <v>132</v>
      </c>
      <c r="D256" s="403" t="s">
        <v>72</v>
      </c>
      <c r="E256" s="423">
        <v>2400</v>
      </c>
      <c r="F256" s="496"/>
      <c r="G256" s="465"/>
      <c r="H256" s="497">
        <v>495</v>
      </c>
      <c r="I256" s="403" t="s">
        <v>134</v>
      </c>
      <c r="J256" s="464" t="s">
        <v>373</v>
      </c>
    </row>
    <row r="257" spans="1:10" ht="112.5" x14ac:dyDescent="0.25">
      <c r="A257" s="490">
        <v>227</v>
      </c>
      <c r="B257" s="401" t="s">
        <v>1040</v>
      </c>
      <c r="C257" s="401" t="s">
        <v>132</v>
      </c>
      <c r="D257" s="403" t="s">
        <v>72</v>
      </c>
      <c r="E257" s="423">
        <v>2160</v>
      </c>
      <c r="F257" s="496"/>
      <c r="G257" s="465"/>
      <c r="H257" s="497">
        <v>488</v>
      </c>
      <c r="I257" s="403" t="s">
        <v>134</v>
      </c>
      <c r="J257" s="401" t="s">
        <v>327</v>
      </c>
    </row>
    <row r="258" spans="1:10" x14ac:dyDescent="0.25">
      <c r="A258" s="490">
        <v>228</v>
      </c>
      <c r="B258" s="401" t="s">
        <v>1695</v>
      </c>
      <c r="C258" s="401"/>
      <c r="D258" s="403"/>
      <c r="E258" s="423"/>
      <c r="F258" s="496"/>
      <c r="G258" s="465"/>
      <c r="H258" s="497"/>
      <c r="I258" s="403"/>
      <c r="J258" s="401"/>
    </row>
    <row r="259" spans="1:10" x14ac:dyDescent="0.25">
      <c r="A259" s="490">
        <v>229</v>
      </c>
      <c r="B259" s="401" t="s">
        <v>1670</v>
      </c>
      <c r="C259" s="401"/>
      <c r="D259" s="403"/>
      <c r="E259" s="423"/>
      <c r="F259" s="424"/>
      <c r="G259" s="492"/>
      <c r="H259" s="466"/>
      <c r="I259" s="403"/>
      <c r="J259" s="401"/>
    </row>
    <row r="260" spans="1:10" ht="112.5" x14ac:dyDescent="0.25">
      <c r="A260" s="490">
        <v>230</v>
      </c>
      <c r="B260" s="401" t="s">
        <v>919</v>
      </c>
      <c r="C260" s="402" t="s">
        <v>145</v>
      </c>
      <c r="D260" s="403" t="s">
        <v>72</v>
      </c>
      <c r="E260" s="423">
        <v>2400</v>
      </c>
      <c r="F260" s="424"/>
      <c r="G260" s="465"/>
      <c r="H260" s="466">
        <v>195</v>
      </c>
      <c r="I260" s="403" t="s">
        <v>134</v>
      </c>
      <c r="J260" s="464" t="s">
        <v>373</v>
      </c>
    </row>
    <row r="261" spans="1:10" ht="112.5" x14ac:dyDescent="0.25">
      <c r="A261" s="490">
        <v>231</v>
      </c>
      <c r="B261" s="401" t="s">
        <v>918</v>
      </c>
      <c r="C261" s="402" t="s">
        <v>145</v>
      </c>
      <c r="D261" s="403" t="s">
        <v>72</v>
      </c>
      <c r="E261" s="462">
        <v>600</v>
      </c>
      <c r="F261" s="424"/>
      <c r="G261" s="465"/>
      <c r="H261" s="466">
        <v>198</v>
      </c>
      <c r="I261" s="403" t="s">
        <v>134</v>
      </c>
      <c r="J261" s="464" t="s">
        <v>373</v>
      </c>
    </row>
    <row r="262" spans="1:10" x14ac:dyDescent="0.25">
      <c r="A262" s="490">
        <v>232</v>
      </c>
      <c r="B262" s="401" t="s">
        <v>1696</v>
      </c>
      <c r="C262" s="402"/>
      <c r="D262" s="403"/>
      <c r="E262" s="462"/>
      <c r="F262" s="496"/>
      <c r="G262" s="465"/>
      <c r="H262" s="497"/>
      <c r="I262" s="403"/>
      <c r="J262" s="464"/>
    </row>
    <row r="263" spans="1:10" x14ac:dyDescent="0.25">
      <c r="A263" s="490">
        <v>233</v>
      </c>
      <c r="B263" s="401" t="s">
        <v>1672</v>
      </c>
      <c r="C263" s="402"/>
      <c r="D263" s="403"/>
      <c r="E263" s="462"/>
      <c r="F263" s="496"/>
      <c r="G263" s="465"/>
      <c r="H263" s="497"/>
      <c r="I263" s="403"/>
      <c r="J263" s="464"/>
    </row>
    <row r="264" spans="1:10" x14ac:dyDescent="0.25">
      <c r="A264" s="490">
        <v>234</v>
      </c>
      <c r="B264" s="401" t="s">
        <v>1697</v>
      </c>
      <c r="C264" s="402"/>
      <c r="D264" s="403"/>
      <c r="E264" s="423"/>
      <c r="F264" s="496"/>
      <c r="G264" s="465"/>
      <c r="H264" s="497"/>
      <c r="I264" s="403"/>
      <c r="J264" s="464"/>
    </row>
    <row r="265" spans="1:10" ht="112.5" x14ac:dyDescent="0.25">
      <c r="A265" s="490">
        <v>235</v>
      </c>
      <c r="B265" s="401" t="s">
        <v>933</v>
      </c>
      <c r="C265" s="402" t="s">
        <v>145</v>
      </c>
      <c r="D265" s="403" t="s">
        <v>72</v>
      </c>
      <c r="E265" s="423">
        <v>2400</v>
      </c>
      <c r="F265" s="424"/>
      <c r="G265" s="465"/>
      <c r="H265" s="404">
        <v>1113</v>
      </c>
      <c r="I265" s="403" t="s">
        <v>134</v>
      </c>
      <c r="J265" s="401" t="s">
        <v>336</v>
      </c>
    </row>
    <row r="266" spans="1:10" ht="112.5" x14ac:dyDescent="0.25">
      <c r="A266" s="490">
        <v>236</v>
      </c>
      <c r="B266" s="401" t="s">
        <v>1061</v>
      </c>
      <c r="C266" s="402" t="s">
        <v>145</v>
      </c>
      <c r="D266" s="403" t="s">
        <v>72</v>
      </c>
      <c r="E266" s="423">
        <v>2400</v>
      </c>
      <c r="F266" s="424"/>
      <c r="G266" s="465"/>
      <c r="H266" s="404">
        <v>1113</v>
      </c>
      <c r="I266" s="403" t="s">
        <v>134</v>
      </c>
      <c r="J266" s="464" t="s">
        <v>373</v>
      </c>
    </row>
    <row r="267" spans="1:10" ht="112.5" x14ac:dyDescent="0.25">
      <c r="A267" s="490">
        <v>237</v>
      </c>
      <c r="B267" s="401" t="s">
        <v>908</v>
      </c>
      <c r="C267" s="402" t="s">
        <v>145</v>
      </c>
      <c r="D267" s="403" t="s">
        <v>72</v>
      </c>
      <c r="E267" s="423">
        <v>5160</v>
      </c>
      <c r="F267" s="424"/>
      <c r="G267" s="465"/>
      <c r="H267" s="404">
        <v>2441</v>
      </c>
      <c r="I267" s="403" t="s">
        <v>134</v>
      </c>
      <c r="J267" s="464" t="s">
        <v>135</v>
      </c>
    </row>
    <row r="268" spans="1:10" ht="112.5" x14ac:dyDescent="0.25">
      <c r="A268" s="490">
        <v>238</v>
      </c>
      <c r="B268" s="401" t="s">
        <v>920</v>
      </c>
      <c r="C268" s="402" t="s">
        <v>145</v>
      </c>
      <c r="D268" s="403" t="s">
        <v>72</v>
      </c>
      <c r="E268" s="462">
        <v>480</v>
      </c>
      <c r="F268" s="424"/>
      <c r="G268" s="465"/>
      <c r="H268" s="466">
        <v>610</v>
      </c>
      <c r="I268" s="403" t="s">
        <v>134</v>
      </c>
      <c r="J268" s="464" t="s">
        <v>373</v>
      </c>
    </row>
    <row r="269" spans="1:10" ht="78.75" x14ac:dyDescent="0.25">
      <c r="A269" s="490">
        <v>239</v>
      </c>
      <c r="B269" s="402" t="s">
        <v>383</v>
      </c>
      <c r="C269" s="402" t="s">
        <v>145</v>
      </c>
      <c r="D269" s="403" t="s">
        <v>72</v>
      </c>
      <c r="E269" s="423">
        <v>2160</v>
      </c>
      <c r="F269" s="424"/>
      <c r="G269" s="403" t="s">
        <v>111</v>
      </c>
      <c r="H269" s="498">
        <v>2476.21</v>
      </c>
      <c r="I269" s="403" t="s">
        <v>146</v>
      </c>
      <c r="J269" s="464" t="s">
        <v>384</v>
      </c>
    </row>
    <row r="270" spans="1:10" ht="78.75" x14ac:dyDescent="0.25">
      <c r="A270" s="490">
        <v>240</v>
      </c>
      <c r="B270" s="402" t="s">
        <v>386</v>
      </c>
      <c r="C270" s="402" t="s">
        <v>145</v>
      </c>
      <c r="D270" s="403" t="s">
        <v>72</v>
      </c>
      <c r="E270" s="423">
        <v>1200</v>
      </c>
      <c r="F270" s="424"/>
      <c r="G270" s="403" t="s">
        <v>111</v>
      </c>
      <c r="H270" s="498">
        <v>1393.45</v>
      </c>
      <c r="I270" s="403" t="s">
        <v>146</v>
      </c>
      <c r="J270" s="464" t="s">
        <v>384</v>
      </c>
    </row>
    <row r="271" spans="1:10" ht="78.75" x14ac:dyDescent="0.25">
      <c r="A271" s="490">
        <v>241</v>
      </c>
      <c r="B271" s="402" t="s">
        <v>387</v>
      </c>
      <c r="C271" s="401" t="s">
        <v>145</v>
      </c>
      <c r="D271" s="403" t="s">
        <v>72</v>
      </c>
      <c r="E271" s="462">
        <v>432</v>
      </c>
      <c r="F271" s="424"/>
      <c r="G271" s="403" t="s">
        <v>111</v>
      </c>
      <c r="H271" s="498">
        <v>501.64060000000001</v>
      </c>
      <c r="I271" s="403" t="s">
        <v>146</v>
      </c>
      <c r="J271" s="401" t="s">
        <v>325</v>
      </c>
    </row>
    <row r="272" spans="1:10" ht="78.75" x14ac:dyDescent="0.25">
      <c r="A272" s="490">
        <v>242</v>
      </c>
      <c r="B272" s="402" t="s">
        <v>388</v>
      </c>
      <c r="C272" s="402" t="s">
        <v>145</v>
      </c>
      <c r="D272" s="403" t="s">
        <v>72</v>
      </c>
      <c r="E272" s="423">
        <v>1440</v>
      </c>
      <c r="F272" s="424"/>
      <c r="G272" s="403" t="s">
        <v>111</v>
      </c>
      <c r="H272" s="498">
        <v>1650.81</v>
      </c>
      <c r="I272" s="403" t="s">
        <v>146</v>
      </c>
      <c r="J272" s="464" t="s">
        <v>384</v>
      </c>
    </row>
    <row r="273" spans="1:10" ht="78.75" x14ac:dyDescent="0.25">
      <c r="A273" s="490">
        <v>243</v>
      </c>
      <c r="B273" s="402" t="s">
        <v>390</v>
      </c>
      <c r="C273" s="402" t="s">
        <v>145</v>
      </c>
      <c r="D273" s="403" t="s">
        <v>72</v>
      </c>
      <c r="E273" s="423">
        <v>1200</v>
      </c>
      <c r="F273" s="424"/>
      <c r="G273" s="403" t="s">
        <v>111</v>
      </c>
      <c r="H273" s="498">
        <v>1393.45</v>
      </c>
      <c r="I273" s="403" t="s">
        <v>146</v>
      </c>
      <c r="J273" s="464" t="s">
        <v>384</v>
      </c>
    </row>
    <row r="274" spans="1:10" ht="78.75" x14ac:dyDescent="0.25">
      <c r="A274" s="490">
        <v>244</v>
      </c>
      <c r="B274" s="474" t="s">
        <v>392</v>
      </c>
      <c r="C274" s="402" t="s">
        <v>145</v>
      </c>
      <c r="D274" s="403" t="s">
        <v>72</v>
      </c>
      <c r="E274" s="423">
        <v>1440</v>
      </c>
      <c r="F274" s="424"/>
      <c r="G274" s="403" t="s">
        <v>111</v>
      </c>
      <c r="H274" s="498">
        <v>1650.81</v>
      </c>
      <c r="I274" s="403" t="s">
        <v>146</v>
      </c>
      <c r="J274" s="464" t="s">
        <v>384</v>
      </c>
    </row>
    <row r="275" spans="1:10" ht="78.75" x14ac:dyDescent="0.25">
      <c r="A275" s="490">
        <v>245</v>
      </c>
      <c r="B275" s="402" t="s">
        <v>393</v>
      </c>
      <c r="C275" s="402" t="s">
        <v>145</v>
      </c>
      <c r="D275" s="403" t="s">
        <v>72</v>
      </c>
      <c r="E275" s="423">
        <v>7680</v>
      </c>
      <c r="F275" s="424"/>
      <c r="G275" s="403" t="s">
        <v>111</v>
      </c>
      <c r="H275" s="498">
        <v>8918.0499999999993</v>
      </c>
      <c r="I275" s="403" t="s">
        <v>146</v>
      </c>
      <c r="J275" s="464" t="s">
        <v>384</v>
      </c>
    </row>
    <row r="276" spans="1:10" ht="78.75" x14ac:dyDescent="0.25">
      <c r="A276" s="490">
        <v>246</v>
      </c>
      <c r="B276" s="402" t="s">
        <v>1743</v>
      </c>
      <c r="C276" s="402" t="s">
        <v>145</v>
      </c>
      <c r="D276" s="403" t="s">
        <v>72</v>
      </c>
      <c r="E276" s="423">
        <v>1080</v>
      </c>
      <c r="F276" s="424"/>
      <c r="G276" s="403">
        <v>2019</v>
      </c>
      <c r="H276" s="498">
        <v>2762.9394400000001</v>
      </c>
      <c r="I276" s="403" t="s">
        <v>146</v>
      </c>
      <c r="J276" s="464" t="s">
        <v>384</v>
      </c>
    </row>
    <row r="277" spans="1:10" ht="78.75" x14ac:dyDescent="0.25">
      <c r="A277" s="490">
        <v>247</v>
      </c>
      <c r="B277" s="402" t="s">
        <v>396</v>
      </c>
      <c r="C277" s="402" t="s">
        <v>145</v>
      </c>
      <c r="D277" s="403" t="s">
        <v>72</v>
      </c>
      <c r="E277" s="423">
        <v>2400</v>
      </c>
      <c r="F277" s="424"/>
      <c r="G277" s="403" t="s">
        <v>111</v>
      </c>
      <c r="H277" s="498">
        <v>2786.89</v>
      </c>
      <c r="I277" s="403" t="s">
        <v>146</v>
      </c>
      <c r="J277" s="464" t="s">
        <v>384</v>
      </c>
    </row>
    <row r="278" spans="1:10" ht="78.75" x14ac:dyDescent="0.25">
      <c r="A278" s="490">
        <v>248</v>
      </c>
      <c r="B278" s="402" t="s">
        <v>398</v>
      </c>
      <c r="C278" s="401" t="s">
        <v>145</v>
      </c>
      <c r="D278" s="403" t="s">
        <v>72</v>
      </c>
      <c r="E278" s="462">
        <v>240</v>
      </c>
      <c r="F278" s="424"/>
      <c r="G278" s="403" t="s">
        <v>100</v>
      </c>
      <c r="H278" s="498">
        <v>255.62989999999999</v>
      </c>
      <c r="I278" s="403" t="s">
        <v>146</v>
      </c>
      <c r="J278" s="464" t="s">
        <v>384</v>
      </c>
    </row>
    <row r="279" spans="1:10" ht="78.75" x14ac:dyDescent="0.25">
      <c r="A279" s="490">
        <v>249</v>
      </c>
      <c r="B279" s="402" t="s">
        <v>399</v>
      </c>
      <c r="C279" s="402" t="s">
        <v>145</v>
      </c>
      <c r="D279" s="403" t="s">
        <v>72</v>
      </c>
      <c r="E279" s="462">
        <v>240</v>
      </c>
      <c r="F279" s="424"/>
      <c r="G279" s="403" t="s">
        <v>100</v>
      </c>
      <c r="H279" s="498">
        <v>255.62989999999999</v>
      </c>
      <c r="I279" s="403" t="s">
        <v>146</v>
      </c>
      <c r="J279" s="464" t="s">
        <v>384</v>
      </c>
    </row>
    <row r="280" spans="1:10" ht="78.75" x14ac:dyDescent="0.25">
      <c r="A280" s="490">
        <v>250</v>
      </c>
      <c r="B280" s="474" t="s">
        <v>400</v>
      </c>
      <c r="C280" s="402" t="s">
        <v>145</v>
      </c>
      <c r="D280" s="403" t="s">
        <v>72</v>
      </c>
      <c r="E280" s="423">
        <v>2280</v>
      </c>
      <c r="F280" s="424"/>
      <c r="G280" s="403" t="s">
        <v>100</v>
      </c>
      <c r="H280" s="498">
        <v>2428.48</v>
      </c>
      <c r="I280" s="403" t="s">
        <v>146</v>
      </c>
      <c r="J280" s="464" t="s">
        <v>384</v>
      </c>
    </row>
    <row r="281" spans="1:10" ht="78.75" x14ac:dyDescent="0.25">
      <c r="A281" s="490">
        <v>251</v>
      </c>
      <c r="B281" s="402" t="s">
        <v>403</v>
      </c>
      <c r="C281" s="402" t="s">
        <v>145</v>
      </c>
      <c r="D281" s="403" t="s">
        <v>72</v>
      </c>
      <c r="E281" s="423">
        <v>4800</v>
      </c>
      <c r="F281" s="424"/>
      <c r="G281" s="403" t="s">
        <v>100</v>
      </c>
      <c r="H281" s="498">
        <v>5112.6000000000004</v>
      </c>
      <c r="I281" s="403" t="s">
        <v>146</v>
      </c>
      <c r="J281" s="464" t="s">
        <v>384</v>
      </c>
    </row>
    <row r="282" spans="1:10" ht="78.75" x14ac:dyDescent="0.25">
      <c r="A282" s="490">
        <v>252</v>
      </c>
      <c r="B282" s="402" t="s">
        <v>404</v>
      </c>
      <c r="C282" s="402" t="s">
        <v>145</v>
      </c>
      <c r="D282" s="403" t="s">
        <v>72</v>
      </c>
      <c r="E282" s="462">
        <v>240</v>
      </c>
      <c r="F282" s="424"/>
      <c r="G282" s="403" t="s">
        <v>100</v>
      </c>
      <c r="H282" s="498">
        <v>255.62989999999999</v>
      </c>
      <c r="I282" s="403" t="s">
        <v>146</v>
      </c>
      <c r="J282" s="464" t="s">
        <v>384</v>
      </c>
    </row>
    <row r="283" spans="1:10" ht="78.75" x14ac:dyDescent="0.25">
      <c r="A283" s="490">
        <v>253</v>
      </c>
      <c r="B283" s="402" t="s">
        <v>405</v>
      </c>
      <c r="C283" s="402" t="s">
        <v>145</v>
      </c>
      <c r="D283" s="403" t="s">
        <v>72</v>
      </c>
      <c r="E283" s="462">
        <v>240</v>
      </c>
      <c r="F283" s="424"/>
      <c r="G283" s="403" t="s">
        <v>100</v>
      </c>
      <c r="H283" s="498">
        <v>255.62989999999999</v>
      </c>
      <c r="I283" s="403" t="s">
        <v>146</v>
      </c>
      <c r="J283" s="464" t="s">
        <v>384</v>
      </c>
    </row>
    <row r="284" spans="1:10" ht="78.75" x14ac:dyDescent="0.25">
      <c r="A284" s="490">
        <v>254</v>
      </c>
      <c r="B284" s="402" t="s">
        <v>407</v>
      </c>
      <c r="C284" s="402" t="s">
        <v>145</v>
      </c>
      <c r="D284" s="403" t="s">
        <v>72</v>
      </c>
      <c r="E284" s="423">
        <v>4800</v>
      </c>
      <c r="F284" s="424"/>
      <c r="G284" s="403" t="s">
        <v>100</v>
      </c>
      <c r="H284" s="498">
        <v>5112.6000000000004</v>
      </c>
      <c r="I284" s="403" t="s">
        <v>146</v>
      </c>
      <c r="J284" s="464" t="s">
        <v>384</v>
      </c>
    </row>
    <row r="285" spans="1:10" ht="78.75" x14ac:dyDescent="0.25">
      <c r="A285" s="490">
        <v>255</v>
      </c>
      <c r="B285" s="402" t="s">
        <v>408</v>
      </c>
      <c r="C285" s="402" t="s">
        <v>145</v>
      </c>
      <c r="D285" s="403" t="s">
        <v>72</v>
      </c>
      <c r="E285" s="423">
        <v>2160</v>
      </c>
      <c r="F285" s="424"/>
      <c r="G285" s="403" t="s">
        <v>111</v>
      </c>
      <c r="H285" s="498">
        <v>2508.1999999999998</v>
      </c>
      <c r="I285" s="403" t="s">
        <v>146</v>
      </c>
      <c r="J285" s="464" t="s">
        <v>384</v>
      </c>
    </row>
    <row r="286" spans="1:10" ht="78.75" x14ac:dyDescent="0.25">
      <c r="A286" s="490">
        <v>256</v>
      </c>
      <c r="B286" s="401" t="str">
        <f>Фин.потребности!B284</f>
        <v>ТНС-6 ул. Дьяконова, 6</v>
      </c>
      <c r="C286" s="402" t="s">
        <v>145</v>
      </c>
      <c r="D286" s="403" t="s">
        <v>72</v>
      </c>
      <c r="E286" s="423">
        <v>2400</v>
      </c>
      <c r="F286" s="424"/>
      <c r="G286" s="403" t="s">
        <v>111</v>
      </c>
      <c r="H286" s="498">
        <f>Фин.потребности!C284</f>
        <v>2787</v>
      </c>
      <c r="I286" s="403" t="s">
        <v>146</v>
      </c>
      <c r="J286" s="464" t="s">
        <v>384</v>
      </c>
    </row>
    <row r="287" spans="1:10" ht="33.75" x14ac:dyDescent="0.25">
      <c r="A287" s="490">
        <v>257</v>
      </c>
      <c r="B287" s="401" t="s">
        <v>1566</v>
      </c>
      <c r="C287" s="464" t="s">
        <v>395</v>
      </c>
      <c r="D287" s="424"/>
      <c r="E287" s="423">
        <v>3600</v>
      </c>
      <c r="F287" s="424"/>
      <c r="G287" s="403" t="s">
        <v>111</v>
      </c>
      <c r="H287" s="498">
        <v>4932.8</v>
      </c>
      <c r="I287" s="424"/>
      <c r="J287" s="474"/>
    </row>
    <row r="288" spans="1:10" ht="78.75" x14ac:dyDescent="0.25">
      <c r="A288" s="490">
        <v>258</v>
      </c>
      <c r="B288" s="402" t="s">
        <v>412</v>
      </c>
      <c r="C288" s="402" t="s">
        <v>145</v>
      </c>
      <c r="D288" s="403" t="s">
        <v>72</v>
      </c>
      <c r="E288" s="423">
        <v>2400</v>
      </c>
      <c r="F288" s="424"/>
      <c r="G288" s="403" t="s">
        <v>111</v>
      </c>
      <c r="H288" s="498">
        <v>2786.89</v>
      </c>
      <c r="I288" s="403" t="s">
        <v>146</v>
      </c>
      <c r="J288" s="464" t="s">
        <v>384</v>
      </c>
    </row>
    <row r="289" spans="1:11" ht="78.75" x14ac:dyDescent="0.25">
      <c r="A289" s="490">
        <v>259</v>
      </c>
      <c r="B289" s="402" t="s">
        <v>413</v>
      </c>
      <c r="C289" s="402" t="s">
        <v>145</v>
      </c>
      <c r="D289" s="403" t="s">
        <v>72</v>
      </c>
      <c r="E289" s="423">
        <v>2400</v>
      </c>
      <c r="F289" s="424"/>
      <c r="G289" s="403" t="s">
        <v>111</v>
      </c>
      <c r="H289" s="498">
        <v>2786.89</v>
      </c>
      <c r="I289" s="403" t="s">
        <v>146</v>
      </c>
      <c r="J289" s="464" t="s">
        <v>384</v>
      </c>
      <c r="K289" s="499">
        <f>SUM(H216:H289)</f>
        <v>141009.15640016928</v>
      </c>
    </row>
    <row r="290" spans="1:11" ht="15" customHeight="1" x14ac:dyDescent="0.25">
      <c r="A290" s="500" t="s">
        <v>415</v>
      </c>
      <c r="B290" s="501"/>
      <c r="C290" s="501"/>
      <c r="D290" s="501"/>
      <c r="E290" s="501"/>
      <c r="F290" s="501"/>
      <c r="G290" s="501"/>
      <c r="H290" s="501"/>
      <c r="I290" s="501"/>
      <c r="J290" s="502"/>
    </row>
    <row r="291" spans="1:11" ht="45" x14ac:dyDescent="0.25">
      <c r="A291" s="503">
        <v>260</v>
      </c>
      <c r="B291" s="402" t="s">
        <v>456</v>
      </c>
      <c r="C291" s="402" t="s">
        <v>145</v>
      </c>
      <c r="D291" s="403" t="s">
        <v>72</v>
      </c>
      <c r="E291" s="463">
        <v>1200</v>
      </c>
      <c r="F291" s="464"/>
      <c r="G291" s="403" t="s">
        <v>1682</v>
      </c>
      <c r="H291" s="491">
        <v>8634</v>
      </c>
      <c r="I291" s="403"/>
      <c r="J291" s="464" t="s">
        <v>1002</v>
      </c>
    </row>
    <row r="292" spans="1:11" ht="112.5" x14ac:dyDescent="0.25">
      <c r="A292" s="503">
        <v>261</v>
      </c>
      <c r="B292" s="402" t="s">
        <v>484</v>
      </c>
      <c r="C292" s="402" t="s">
        <v>145</v>
      </c>
      <c r="D292" s="403" t="s">
        <v>72</v>
      </c>
      <c r="E292" s="463">
        <v>1080</v>
      </c>
      <c r="F292" s="464"/>
      <c r="G292" s="403" t="s">
        <v>111</v>
      </c>
      <c r="H292" s="491">
        <v>1099</v>
      </c>
      <c r="I292" s="403" t="s">
        <v>134</v>
      </c>
      <c r="J292" s="464" t="s">
        <v>373</v>
      </c>
      <c r="K292" s="499">
        <f>SUM(H291:H292)</f>
        <v>9733</v>
      </c>
    </row>
    <row r="293" spans="1:11" ht="15" customHeight="1" x14ac:dyDescent="0.25">
      <c r="A293" s="500" t="s">
        <v>496</v>
      </c>
      <c r="B293" s="501"/>
      <c r="C293" s="501"/>
      <c r="D293" s="501"/>
      <c r="E293" s="501"/>
      <c r="F293" s="501"/>
      <c r="G293" s="501"/>
      <c r="H293" s="501"/>
      <c r="I293" s="501"/>
      <c r="J293" s="502"/>
    </row>
    <row r="294" spans="1:11" ht="45" x14ac:dyDescent="0.25">
      <c r="A294" s="504">
        <v>262</v>
      </c>
      <c r="B294" s="505" t="s">
        <v>246</v>
      </c>
      <c r="C294" s="505" t="s">
        <v>132</v>
      </c>
      <c r="D294" s="506" t="s">
        <v>72</v>
      </c>
      <c r="E294" s="507">
        <v>2160</v>
      </c>
      <c r="F294" s="508"/>
      <c r="G294" s="509" t="s">
        <v>1012</v>
      </c>
      <c r="H294" s="510">
        <v>9076</v>
      </c>
      <c r="I294" s="403"/>
      <c r="J294" s="464" t="s">
        <v>996</v>
      </c>
      <c r="K294" s="499">
        <f>SUM(H294)</f>
        <v>9076</v>
      </c>
    </row>
    <row r="295" spans="1:11" ht="15" customHeight="1" x14ac:dyDescent="0.25">
      <c r="A295" s="500" t="s">
        <v>984</v>
      </c>
      <c r="B295" s="501"/>
      <c r="C295" s="501"/>
      <c r="D295" s="501"/>
      <c r="E295" s="501"/>
      <c r="F295" s="501"/>
      <c r="G295" s="501"/>
      <c r="H295" s="501"/>
      <c r="I295" s="501"/>
      <c r="J295" s="502"/>
    </row>
    <row r="296" spans="1:11" ht="33.75" x14ac:dyDescent="0.25">
      <c r="A296" s="503">
        <v>263</v>
      </c>
      <c r="B296" s="402" t="s">
        <v>985</v>
      </c>
      <c r="C296" s="402" t="s">
        <v>145</v>
      </c>
      <c r="D296" s="403" t="s">
        <v>986</v>
      </c>
      <c r="E296" s="463">
        <v>1</v>
      </c>
      <c r="F296" s="464"/>
      <c r="G296" s="403" t="s">
        <v>1684</v>
      </c>
      <c r="H296" s="491">
        <v>9996</v>
      </c>
      <c r="I296" s="403"/>
      <c r="J296" s="401" t="s">
        <v>987</v>
      </c>
      <c r="K296" s="499">
        <f>SUM(H296)</f>
        <v>9996</v>
      </c>
    </row>
    <row r="297" spans="1:11" ht="15" customHeight="1" x14ac:dyDescent="0.25">
      <c r="A297" s="500" t="s">
        <v>504</v>
      </c>
      <c r="B297" s="501"/>
      <c r="C297" s="501"/>
      <c r="D297" s="501"/>
      <c r="E297" s="501"/>
      <c r="F297" s="501"/>
      <c r="G297" s="501"/>
      <c r="H297" s="501"/>
      <c r="I297" s="501"/>
      <c r="J297" s="502"/>
    </row>
    <row r="298" spans="1:11" ht="112.5" x14ac:dyDescent="0.25">
      <c r="A298" s="511">
        <v>264</v>
      </c>
      <c r="B298" s="401" t="s">
        <v>1082</v>
      </c>
      <c r="C298" s="401" t="s">
        <v>250</v>
      </c>
      <c r="D298" s="403" t="s">
        <v>233</v>
      </c>
      <c r="E298" s="462">
        <v>1</v>
      </c>
      <c r="F298" s="462">
        <v>800</v>
      </c>
      <c r="G298" s="465" t="s">
        <v>505</v>
      </c>
      <c r="H298" s="404">
        <v>107365</v>
      </c>
      <c r="I298" s="403" t="s">
        <v>506</v>
      </c>
      <c r="J298" s="401" t="s">
        <v>881</v>
      </c>
    </row>
    <row r="299" spans="1:11" ht="37.5" customHeight="1" x14ac:dyDescent="0.25">
      <c r="A299" s="512">
        <v>265</v>
      </c>
      <c r="B299" s="401" t="s">
        <v>1083</v>
      </c>
      <c r="C299" s="402" t="s">
        <v>508</v>
      </c>
      <c r="D299" s="403" t="s">
        <v>233</v>
      </c>
      <c r="E299" s="462">
        <v>3</v>
      </c>
      <c r="F299" s="462">
        <v>300</v>
      </c>
      <c r="G299" s="465" t="str">
        <f t="shared" ref="G299:G306" si="0">G298</f>
        <v>2021-2024</v>
      </c>
      <c r="H299" s="404">
        <v>80996</v>
      </c>
      <c r="I299" s="403" t="s">
        <v>509</v>
      </c>
      <c r="J299" s="464" t="s">
        <v>510</v>
      </c>
    </row>
    <row r="300" spans="1:11" ht="37.5" customHeight="1" x14ac:dyDescent="0.25">
      <c r="A300" s="511">
        <v>266</v>
      </c>
      <c r="B300" s="401" t="s">
        <v>1084</v>
      </c>
      <c r="C300" s="402" t="s">
        <v>512</v>
      </c>
      <c r="D300" s="403" t="s">
        <v>233</v>
      </c>
      <c r="E300" s="462">
        <v>6</v>
      </c>
      <c r="F300" s="462">
        <v>200</v>
      </c>
      <c r="G300" s="465" t="str">
        <f t="shared" si="0"/>
        <v>2021-2024</v>
      </c>
      <c r="H300" s="404">
        <v>194799</v>
      </c>
      <c r="I300" s="403" t="s">
        <v>513</v>
      </c>
      <c r="J300" s="464" t="s">
        <v>514</v>
      </c>
    </row>
    <row r="301" spans="1:11" ht="101.25" x14ac:dyDescent="0.25">
      <c r="A301" s="512">
        <v>267</v>
      </c>
      <c r="B301" s="401" t="s">
        <v>1085</v>
      </c>
      <c r="C301" s="464" t="s">
        <v>520</v>
      </c>
      <c r="D301" s="403" t="s">
        <v>233</v>
      </c>
      <c r="E301" s="462">
        <v>1</v>
      </c>
      <c r="F301" s="462">
        <v>400</v>
      </c>
      <c r="G301" s="465" t="str">
        <f t="shared" si="0"/>
        <v>2021-2024</v>
      </c>
      <c r="H301" s="404">
        <v>24299</v>
      </c>
      <c r="I301" s="403" t="s">
        <v>509</v>
      </c>
      <c r="J301" s="464" t="s">
        <v>510</v>
      </c>
    </row>
    <row r="302" spans="1:11" ht="78.75" x14ac:dyDescent="0.25">
      <c r="A302" s="511">
        <v>268</v>
      </c>
      <c r="B302" s="401" t="s">
        <v>1086</v>
      </c>
      <c r="C302" s="401" t="s">
        <v>522</v>
      </c>
      <c r="D302" s="403" t="s">
        <v>233</v>
      </c>
      <c r="E302" s="462">
        <v>2</v>
      </c>
      <c r="F302" s="462">
        <v>200</v>
      </c>
      <c r="G302" s="465" t="str">
        <f t="shared" si="0"/>
        <v>2021-2024</v>
      </c>
      <c r="H302" s="404">
        <v>68180</v>
      </c>
      <c r="I302" s="403" t="s">
        <v>513</v>
      </c>
      <c r="J302" s="464" t="s">
        <v>523</v>
      </c>
    </row>
    <row r="303" spans="1:11" ht="101.25" x14ac:dyDescent="0.25">
      <c r="A303" s="512">
        <v>269</v>
      </c>
      <c r="B303" s="401" t="s">
        <v>1087</v>
      </c>
      <c r="C303" s="402" t="s">
        <v>525</v>
      </c>
      <c r="D303" s="403" t="s">
        <v>233</v>
      </c>
      <c r="E303" s="462">
        <v>3</v>
      </c>
      <c r="F303" s="462">
        <v>300</v>
      </c>
      <c r="G303" s="465" t="str">
        <f t="shared" si="0"/>
        <v>2021-2024</v>
      </c>
      <c r="H303" s="404">
        <v>80996</v>
      </c>
      <c r="I303" s="403" t="s">
        <v>509</v>
      </c>
      <c r="J303" s="464" t="s">
        <v>510</v>
      </c>
    </row>
    <row r="304" spans="1:11" ht="101.25" x14ac:dyDescent="0.25">
      <c r="A304" s="511">
        <v>270</v>
      </c>
      <c r="B304" s="401" t="s">
        <v>1088</v>
      </c>
      <c r="C304" s="401" t="s">
        <v>527</v>
      </c>
      <c r="D304" s="403" t="s">
        <v>233</v>
      </c>
      <c r="E304" s="462">
        <v>1</v>
      </c>
      <c r="F304" s="462">
        <v>300</v>
      </c>
      <c r="G304" s="465" t="str">
        <f t="shared" si="0"/>
        <v>2021-2024</v>
      </c>
      <c r="H304" s="404">
        <v>24299</v>
      </c>
      <c r="I304" s="403" t="s">
        <v>509</v>
      </c>
      <c r="J304" s="464" t="s">
        <v>510</v>
      </c>
    </row>
    <row r="305" spans="1:11" ht="112.5" x14ac:dyDescent="0.25">
      <c r="A305" s="512">
        <v>271</v>
      </c>
      <c r="B305" s="401" t="s">
        <v>1089</v>
      </c>
      <c r="C305" s="402" t="s">
        <v>527</v>
      </c>
      <c r="D305" s="403" t="s">
        <v>233</v>
      </c>
      <c r="E305" s="462">
        <v>4</v>
      </c>
      <c r="F305" s="403" t="s">
        <v>529</v>
      </c>
      <c r="G305" s="465" t="str">
        <f t="shared" si="0"/>
        <v>2021-2024</v>
      </c>
      <c r="H305" s="404">
        <v>148321</v>
      </c>
      <c r="I305" s="403" t="s">
        <v>530</v>
      </c>
      <c r="J305" s="464" t="s">
        <v>531</v>
      </c>
    </row>
    <row r="306" spans="1:11" ht="56.25" x14ac:dyDescent="0.25">
      <c r="A306" s="511">
        <v>272</v>
      </c>
      <c r="B306" s="401" t="s">
        <v>885</v>
      </c>
      <c r="C306" s="401" t="s">
        <v>527</v>
      </c>
      <c r="D306" s="403" t="s">
        <v>233</v>
      </c>
      <c r="E306" s="462">
        <v>3</v>
      </c>
      <c r="F306" s="423">
        <v>1200</v>
      </c>
      <c r="G306" s="465" t="str">
        <f t="shared" si="0"/>
        <v>2021-2024</v>
      </c>
      <c r="H306" s="404">
        <v>300654</v>
      </c>
      <c r="I306" s="403" t="s">
        <v>533</v>
      </c>
      <c r="J306" s="464" t="s">
        <v>534</v>
      </c>
    </row>
    <row r="307" spans="1:11" ht="56.25" x14ac:dyDescent="0.25">
      <c r="A307" s="512">
        <v>273</v>
      </c>
      <c r="B307" s="401" t="s">
        <v>1568</v>
      </c>
      <c r="C307" s="402" t="s">
        <v>536</v>
      </c>
      <c r="D307" s="403" t="s">
        <v>233</v>
      </c>
      <c r="E307" s="462">
        <v>3</v>
      </c>
      <c r="F307" s="513" t="s">
        <v>537</v>
      </c>
      <c r="G307" s="465" t="s">
        <v>1686</v>
      </c>
      <c r="H307" s="404">
        <v>294387</v>
      </c>
      <c r="I307" s="403" t="s">
        <v>533</v>
      </c>
      <c r="J307" s="464" t="s">
        <v>534</v>
      </c>
    </row>
    <row r="308" spans="1:11" ht="90" x14ac:dyDescent="0.25">
      <c r="A308" s="511">
        <v>274</v>
      </c>
      <c r="B308" s="401" t="s">
        <v>1090</v>
      </c>
      <c r="C308" s="402" t="s">
        <v>539</v>
      </c>
      <c r="D308" s="403" t="s">
        <v>233</v>
      </c>
      <c r="E308" s="462">
        <v>4</v>
      </c>
      <c r="F308" s="462">
        <v>150</v>
      </c>
      <c r="G308" s="465" t="str">
        <f>G306</f>
        <v>2021-2024</v>
      </c>
      <c r="H308" s="514">
        <v>59163</v>
      </c>
      <c r="I308" s="403" t="s">
        <v>540</v>
      </c>
      <c r="J308" s="464" t="s">
        <v>541</v>
      </c>
    </row>
    <row r="309" spans="1:11" ht="78.75" x14ac:dyDescent="0.25">
      <c r="A309" s="512">
        <v>275</v>
      </c>
      <c r="B309" s="401" t="s">
        <v>1091</v>
      </c>
      <c r="C309" s="402" t="s">
        <v>543</v>
      </c>
      <c r="D309" s="403" t="s">
        <v>233</v>
      </c>
      <c r="E309" s="462">
        <v>1</v>
      </c>
      <c r="F309" s="462">
        <v>200</v>
      </c>
      <c r="G309" s="465" t="str">
        <f t="shared" ref="G309:G316" si="1">G308</f>
        <v>2021-2024</v>
      </c>
      <c r="H309" s="514">
        <v>35713</v>
      </c>
      <c r="I309" s="403" t="s">
        <v>513</v>
      </c>
      <c r="J309" s="464" t="s">
        <v>523</v>
      </c>
    </row>
    <row r="310" spans="1:11" ht="90" x14ac:dyDescent="0.25">
      <c r="A310" s="511">
        <v>276</v>
      </c>
      <c r="B310" s="401" t="s">
        <v>1092</v>
      </c>
      <c r="C310" s="402" t="s">
        <v>543</v>
      </c>
      <c r="D310" s="403" t="s">
        <v>233</v>
      </c>
      <c r="E310" s="462">
        <v>0</v>
      </c>
      <c r="F310" s="462">
        <v>160</v>
      </c>
      <c r="G310" s="465" t="str">
        <f t="shared" si="1"/>
        <v>2021-2024</v>
      </c>
      <c r="H310" s="514">
        <v>5071</v>
      </c>
      <c r="I310" s="403" t="s">
        <v>540</v>
      </c>
      <c r="J310" s="464" t="s">
        <v>541</v>
      </c>
    </row>
    <row r="311" spans="1:11" ht="101.25" x14ac:dyDescent="0.25">
      <c r="A311" s="512">
        <v>277</v>
      </c>
      <c r="B311" s="401" t="s">
        <v>1093</v>
      </c>
      <c r="C311" s="402" t="s">
        <v>543</v>
      </c>
      <c r="D311" s="403" t="s">
        <v>233</v>
      </c>
      <c r="E311" s="462">
        <v>2</v>
      </c>
      <c r="F311" s="462">
        <v>300</v>
      </c>
      <c r="G311" s="465" t="str">
        <f t="shared" si="1"/>
        <v>2021-2024</v>
      </c>
      <c r="H311" s="514">
        <v>45898</v>
      </c>
      <c r="I311" s="403" t="s">
        <v>509</v>
      </c>
      <c r="J311" s="464" t="s">
        <v>510</v>
      </c>
    </row>
    <row r="312" spans="1:11" ht="101.25" x14ac:dyDescent="0.25">
      <c r="A312" s="511">
        <v>278</v>
      </c>
      <c r="B312" s="401" t="s">
        <v>898</v>
      </c>
      <c r="C312" s="401" t="s">
        <v>547</v>
      </c>
      <c r="D312" s="403" t="s">
        <v>233</v>
      </c>
      <c r="E312" s="462">
        <v>1</v>
      </c>
      <c r="F312" s="462">
        <v>300</v>
      </c>
      <c r="G312" s="465" t="str">
        <f t="shared" si="1"/>
        <v>2021-2024</v>
      </c>
      <c r="H312" s="515">
        <v>26999</v>
      </c>
      <c r="I312" s="403" t="s">
        <v>509</v>
      </c>
      <c r="J312" s="464" t="s">
        <v>510</v>
      </c>
    </row>
    <row r="313" spans="1:11" ht="112.5" x14ac:dyDescent="0.25">
      <c r="A313" s="512">
        <v>279</v>
      </c>
      <c r="B313" s="401" t="s">
        <v>1094</v>
      </c>
      <c r="C313" s="464" t="s">
        <v>549</v>
      </c>
      <c r="D313" s="403" t="s">
        <v>233</v>
      </c>
      <c r="E313" s="462">
        <v>1</v>
      </c>
      <c r="F313" s="462">
        <v>500</v>
      </c>
      <c r="G313" s="465" t="str">
        <f t="shared" si="1"/>
        <v>2021-2024</v>
      </c>
      <c r="H313" s="404">
        <v>21189</v>
      </c>
      <c r="I313" s="403" t="s">
        <v>530</v>
      </c>
      <c r="J313" s="464" t="s">
        <v>531</v>
      </c>
    </row>
    <row r="314" spans="1:11" ht="112.5" x14ac:dyDescent="0.25">
      <c r="A314" s="511">
        <v>280</v>
      </c>
      <c r="B314" s="401" t="s">
        <v>1095</v>
      </c>
      <c r="C314" s="464" t="s">
        <v>551</v>
      </c>
      <c r="D314" s="403" t="s">
        <v>233</v>
      </c>
      <c r="E314" s="462">
        <v>1</v>
      </c>
      <c r="F314" s="462">
        <v>500</v>
      </c>
      <c r="G314" s="465" t="str">
        <f t="shared" si="1"/>
        <v>2021-2024</v>
      </c>
      <c r="H314" s="404">
        <v>21189</v>
      </c>
      <c r="I314" s="403" t="s">
        <v>530</v>
      </c>
      <c r="J314" s="464" t="s">
        <v>531</v>
      </c>
    </row>
    <row r="315" spans="1:11" ht="90" x14ac:dyDescent="0.25">
      <c r="A315" s="512">
        <v>281</v>
      </c>
      <c r="B315" s="401" t="s">
        <v>1096</v>
      </c>
      <c r="C315" s="402" t="s">
        <v>553</v>
      </c>
      <c r="D315" s="403" t="s">
        <v>233</v>
      </c>
      <c r="E315" s="462">
        <v>2</v>
      </c>
      <c r="F315" s="462">
        <v>150</v>
      </c>
      <c r="G315" s="465" t="str">
        <f t="shared" si="1"/>
        <v>2021-2024</v>
      </c>
      <c r="H315" s="404">
        <v>25355</v>
      </c>
      <c r="I315" s="403" t="s">
        <v>540</v>
      </c>
      <c r="J315" s="464" t="s">
        <v>541</v>
      </c>
    </row>
    <row r="316" spans="1:11" ht="90" x14ac:dyDescent="0.25">
      <c r="A316" s="511">
        <v>282</v>
      </c>
      <c r="B316" s="401" t="s">
        <v>1663</v>
      </c>
      <c r="C316" s="401" t="s">
        <v>830</v>
      </c>
      <c r="D316" s="471" t="s">
        <v>233</v>
      </c>
      <c r="E316" s="516">
        <v>3</v>
      </c>
      <c r="F316" s="516">
        <v>150</v>
      </c>
      <c r="G316" s="465" t="str">
        <f t="shared" si="1"/>
        <v>2021-2024</v>
      </c>
      <c r="H316" s="404">
        <v>42259</v>
      </c>
      <c r="I316" s="471" t="s">
        <v>540</v>
      </c>
      <c r="J316" s="464" t="s">
        <v>541</v>
      </c>
    </row>
    <row r="317" spans="1:11" ht="45" x14ac:dyDescent="0.25">
      <c r="A317" s="512">
        <v>283</v>
      </c>
      <c r="B317" s="401" t="s">
        <v>1097</v>
      </c>
      <c r="C317" s="464"/>
      <c r="D317" s="403" t="s">
        <v>78</v>
      </c>
      <c r="E317" s="462">
        <v>1</v>
      </c>
      <c r="F317" s="464"/>
      <c r="G317" s="465"/>
      <c r="H317" s="468">
        <v>20059</v>
      </c>
      <c r="I317" s="403" t="s">
        <v>555</v>
      </c>
      <c r="J317" s="464" t="s">
        <v>556</v>
      </c>
    </row>
    <row r="318" spans="1:11" ht="112.5" x14ac:dyDescent="0.25">
      <c r="A318" s="511">
        <v>284</v>
      </c>
      <c r="B318" s="401" t="s">
        <v>1098</v>
      </c>
      <c r="C318" s="464"/>
      <c r="D318" s="403" t="s">
        <v>72</v>
      </c>
      <c r="E318" s="470">
        <v>2400</v>
      </c>
      <c r="F318" s="464"/>
      <c r="G318" s="465"/>
      <c r="H318" s="404">
        <v>2042</v>
      </c>
      <c r="I318" s="403" t="s">
        <v>134</v>
      </c>
      <c r="J318" s="464" t="s">
        <v>373</v>
      </c>
      <c r="K318" s="458">
        <f>SUM(H298:H318)</f>
        <v>1629233</v>
      </c>
    </row>
    <row r="319" spans="1:11" ht="15" customHeight="1" x14ac:dyDescent="0.25">
      <c r="A319" s="459" t="s">
        <v>558</v>
      </c>
      <c r="B319" s="460"/>
      <c r="C319" s="460"/>
      <c r="D319" s="460"/>
      <c r="E319" s="460"/>
      <c r="F319" s="460"/>
      <c r="G319" s="460"/>
      <c r="H319" s="460"/>
      <c r="I319" s="460"/>
      <c r="J319" s="461"/>
    </row>
    <row r="320" spans="1:11" ht="90" x14ac:dyDescent="0.25">
      <c r="A320" s="511">
        <v>285</v>
      </c>
      <c r="B320" s="401" t="s">
        <v>1660</v>
      </c>
      <c r="C320" s="517" t="s">
        <v>250</v>
      </c>
      <c r="D320" s="518" t="s">
        <v>251</v>
      </c>
      <c r="E320" s="519">
        <v>2.6339999999999999</v>
      </c>
      <c r="F320" s="520">
        <v>700</v>
      </c>
      <c r="G320" s="465" t="s">
        <v>1687</v>
      </c>
      <c r="H320" s="404">
        <f>Фин.потребности!C318</f>
        <v>3449.0914699999998</v>
      </c>
      <c r="I320" s="521"/>
      <c r="J320" s="522" t="s">
        <v>253</v>
      </c>
    </row>
    <row r="321" spans="1:11" ht="101.25" x14ac:dyDescent="0.25">
      <c r="A321" s="512">
        <v>286</v>
      </c>
      <c r="B321" s="401" t="s">
        <v>254</v>
      </c>
      <c r="C321" s="523" t="s">
        <v>250</v>
      </c>
      <c r="D321" s="524" t="s">
        <v>251</v>
      </c>
      <c r="E321" s="525">
        <v>2.2799999999999998</v>
      </c>
      <c r="F321" s="526" t="s">
        <v>255</v>
      </c>
      <c r="G321" s="465" t="s">
        <v>1688</v>
      </c>
      <c r="H321" s="404">
        <f>Фин.потребности!C319</f>
        <v>88932.805930000002</v>
      </c>
      <c r="I321" s="479"/>
      <c r="J321" s="527" t="s">
        <v>256</v>
      </c>
    </row>
    <row r="322" spans="1:11" ht="101.25" x14ac:dyDescent="0.25">
      <c r="A322" s="511">
        <v>287</v>
      </c>
      <c r="B322" s="401" t="s">
        <v>257</v>
      </c>
      <c r="C322" s="523" t="s">
        <v>250</v>
      </c>
      <c r="D322" s="524" t="s">
        <v>251</v>
      </c>
      <c r="E322" s="525">
        <v>0.43</v>
      </c>
      <c r="F322" s="526">
        <v>400</v>
      </c>
      <c r="G322" s="465" t="s">
        <v>1689</v>
      </c>
      <c r="H322" s="404">
        <f>Фин.потребности!C320</f>
        <v>15541.447336665002</v>
      </c>
      <c r="I322" s="479"/>
      <c r="J322" s="527" t="s">
        <v>256</v>
      </c>
    </row>
    <row r="323" spans="1:11" ht="157.5" x14ac:dyDescent="0.25">
      <c r="A323" s="512">
        <v>288</v>
      </c>
      <c r="B323" s="401" t="s">
        <v>1661</v>
      </c>
      <c r="C323" s="523" t="s">
        <v>250</v>
      </c>
      <c r="D323" s="524" t="s">
        <v>251</v>
      </c>
      <c r="E323" s="525">
        <v>1.087</v>
      </c>
      <c r="F323" s="526">
        <v>500</v>
      </c>
      <c r="G323" s="465" t="s">
        <v>1690</v>
      </c>
      <c r="H323" s="404">
        <f>Фин.потребности!C321</f>
        <v>67581.824801776078</v>
      </c>
      <c r="I323" s="479"/>
      <c r="J323" s="527" t="s">
        <v>259</v>
      </c>
    </row>
    <row r="324" spans="1:11" ht="33.75" x14ac:dyDescent="0.25">
      <c r="A324" s="511">
        <v>289</v>
      </c>
      <c r="B324" s="401" t="s">
        <v>978</v>
      </c>
      <c r="C324" s="523" t="s">
        <v>250</v>
      </c>
      <c r="D324" s="524" t="s">
        <v>251</v>
      </c>
      <c r="E324" s="525">
        <v>0.23200000000000001</v>
      </c>
      <c r="F324" s="526">
        <v>110</v>
      </c>
      <c r="G324" s="465" t="s">
        <v>505</v>
      </c>
      <c r="H324" s="404">
        <f>Фин.потребности!C322</f>
        <v>19553</v>
      </c>
      <c r="I324" s="479"/>
      <c r="J324" s="527" t="s">
        <v>103</v>
      </c>
    </row>
    <row r="325" spans="1:11" ht="45" x14ac:dyDescent="0.25">
      <c r="A325" s="512">
        <v>290</v>
      </c>
      <c r="B325" s="401" t="s">
        <v>1662</v>
      </c>
      <c r="C325" s="523" t="s">
        <v>250</v>
      </c>
      <c r="D325" s="524" t="s">
        <v>251</v>
      </c>
      <c r="E325" s="525">
        <v>0.71399999999999997</v>
      </c>
      <c r="F325" s="526">
        <v>250</v>
      </c>
      <c r="G325" s="465" t="s">
        <v>505</v>
      </c>
      <c r="H325" s="404">
        <f>Фин.потребности!C323</f>
        <v>18780</v>
      </c>
      <c r="I325" s="479"/>
      <c r="J325" s="527" t="s">
        <v>103</v>
      </c>
    </row>
    <row r="326" spans="1:11" ht="90" x14ac:dyDescent="0.25">
      <c r="A326" s="511">
        <v>291</v>
      </c>
      <c r="B326" s="401" t="s">
        <v>559</v>
      </c>
      <c r="C326" s="380" t="s">
        <v>527</v>
      </c>
      <c r="D326" s="381" t="s">
        <v>560</v>
      </c>
      <c r="E326" s="528">
        <v>87076</v>
      </c>
      <c r="F326" s="529"/>
      <c r="G326" s="465" t="s">
        <v>561</v>
      </c>
      <c r="H326" s="404">
        <v>1380682</v>
      </c>
      <c r="I326" s="381" t="s">
        <v>540</v>
      </c>
      <c r="J326" s="529" t="s">
        <v>541</v>
      </c>
    </row>
    <row r="327" spans="1:11" ht="90" x14ac:dyDescent="0.25">
      <c r="A327" s="512">
        <v>292</v>
      </c>
      <c r="B327" s="401" t="s">
        <v>562</v>
      </c>
      <c r="C327" s="402" t="s">
        <v>527</v>
      </c>
      <c r="D327" s="471" t="s">
        <v>560</v>
      </c>
      <c r="E327" s="472">
        <v>142641</v>
      </c>
      <c r="F327" s="474"/>
      <c r="G327" s="465" t="str">
        <f t="shared" ref="G327:G332" si="2">G326</f>
        <v>2015-2025</v>
      </c>
      <c r="H327" s="404">
        <v>2020745</v>
      </c>
      <c r="I327" s="471" t="s">
        <v>540</v>
      </c>
      <c r="J327" s="464" t="s">
        <v>541</v>
      </c>
    </row>
    <row r="328" spans="1:11" ht="90" x14ac:dyDescent="0.25">
      <c r="A328" s="511">
        <v>293</v>
      </c>
      <c r="B328" s="401" t="s">
        <v>563</v>
      </c>
      <c r="C328" s="402" t="s">
        <v>527</v>
      </c>
      <c r="D328" s="403" t="s">
        <v>560</v>
      </c>
      <c r="E328" s="463">
        <v>161635</v>
      </c>
      <c r="F328" s="464"/>
      <c r="G328" s="465" t="str">
        <f t="shared" si="2"/>
        <v>2015-2025</v>
      </c>
      <c r="H328" s="404">
        <v>4922505</v>
      </c>
      <c r="I328" s="403" t="s">
        <v>513</v>
      </c>
      <c r="J328" s="464" t="s">
        <v>514</v>
      </c>
    </row>
    <row r="329" spans="1:11" ht="101.25" x14ac:dyDescent="0.25">
      <c r="A329" s="512">
        <v>294</v>
      </c>
      <c r="B329" s="401" t="s">
        <v>564</v>
      </c>
      <c r="C329" s="402" t="s">
        <v>527</v>
      </c>
      <c r="D329" s="403" t="s">
        <v>560</v>
      </c>
      <c r="E329" s="463">
        <v>127460</v>
      </c>
      <c r="F329" s="464"/>
      <c r="G329" s="465" t="str">
        <f t="shared" si="2"/>
        <v>2015-2025</v>
      </c>
      <c r="H329" s="404">
        <v>3227973</v>
      </c>
      <c r="I329" s="403" t="s">
        <v>509</v>
      </c>
      <c r="J329" s="464" t="s">
        <v>510</v>
      </c>
    </row>
    <row r="330" spans="1:11" ht="112.5" x14ac:dyDescent="0.25">
      <c r="A330" s="511">
        <v>295</v>
      </c>
      <c r="B330" s="401" t="s">
        <v>565</v>
      </c>
      <c r="C330" s="402" t="s">
        <v>527</v>
      </c>
      <c r="D330" s="403" t="s">
        <v>560</v>
      </c>
      <c r="E330" s="463">
        <v>132609</v>
      </c>
      <c r="F330" s="464"/>
      <c r="G330" s="465" t="str">
        <f t="shared" si="2"/>
        <v>2015-2025</v>
      </c>
      <c r="H330" s="404">
        <v>5271345</v>
      </c>
      <c r="I330" s="403" t="s">
        <v>530</v>
      </c>
      <c r="J330" s="401" t="s">
        <v>828</v>
      </c>
    </row>
    <row r="331" spans="1:11" ht="112.5" x14ac:dyDescent="0.25">
      <c r="A331" s="512">
        <v>296</v>
      </c>
      <c r="B331" s="401" t="s">
        <v>566</v>
      </c>
      <c r="C331" s="402" t="s">
        <v>527</v>
      </c>
      <c r="D331" s="403" t="s">
        <v>560</v>
      </c>
      <c r="E331" s="423">
        <v>77332</v>
      </c>
      <c r="F331" s="464"/>
      <c r="G331" s="465" t="str">
        <f t="shared" si="2"/>
        <v>2015-2025</v>
      </c>
      <c r="H331" s="404">
        <v>6490185</v>
      </c>
      <c r="I331" s="403" t="s">
        <v>506</v>
      </c>
      <c r="J331" s="464" t="s">
        <v>567</v>
      </c>
    </row>
    <row r="332" spans="1:11" ht="56.25" x14ac:dyDescent="0.25">
      <c r="A332" s="511">
        <v>297</v>
      </c>
      <c r="B332" s="401" t="s">
        <v>568</v>
      </c>
      <c r="C332" s="401" t="s">
        <v>527</v>
      </c>
      <c r="D332" s="403" t="s">
        <v>560</v>
      </c>
      <c r="E332" s="423">
        <v>27185</v>
      </c>
      <c r="F332" s="464"/>
      <c r="G332" s="465" t="str">
        <f t="shared" si="2"/>
        <v>2015-2025</v>
      </c>
      <c r="H332" s="466">
        <v>0</v>
      </c>
      <c r="I332" s="464"/>
      <c r="J332" s="464" t="s">
        <v>569</v>
      </c>
      <c r="K332" s="458">
        <f>SUM(H320:H332)</f>
        <v>23527273.169538442</v>
      </c>
    </row>
    <row r="333" spans="1:11" ht="15" customHeight="1" x14ac:dyDescent="0.25">
      <c r="A333" s="530" t="s">
        <v>570</v>
      </c>
      <c r="B333" s="531"/>
      <c r="C333" s="531"/>
      <c r="D333" s="531"/>
      <c r="E333" s="531"/>
      <c r="F333" s="531"/>
      <c r="G333" s="531"/>
      <c r="H333" s="531"/>
      <c r="I333" s="531"/>
      <c r="J333" s="532"/>
    </row>
    <row r="334" spans="1:11" ht="22.5" x14ac:dyDescent="0.25">
      <c r="A334" s="512">
        <v>298</v>
      </c>
      <c r="B334" s="401" t="s">
        <v>571</v>
      </c>
      <c r="C334" s="464" t="s">
        <v>572</v>
      </c>
      <c r="D334" s="471" t="s">
        <v>282</v>
      </c>
      <c r="E334" s="516">
        <v>15</v>
      </c>
      <c r="F334" s="516">
        <v>100</v>
      </c>
      <c r="G334" s="471" t="s">
        <v>1691</v>
      </c>
      <c r="H334" s="498">
        <v>7957.7</v>
      </c>
      <c r="I334" s="474"/>
      <c r="J334" s="474"/>
    </row>
    <row r="335" spans="1:11" ht="22.5" x14ac:dyDescent="0.25">
      <c r="A335" s="512">
        <v>299</v>
      </c>
      <c r="B335" s="401" t="s">
        <v>574</v>
      </c>
      <c r="C335" s="464" t="s">
        <v>572</v>
      </c>
      <c r="D335" s="471" t="s">
        <v>282</v>
      </c>
      <c r="E335" s="516">
        <v>15</v>
      </c>
      <c r="F335" s="516">
        <v>150</v>
      </c>
      <c r="G335" s="471" t="s">
        <v>1691</v>
      </c>
      <c r="H335" s="498">
        <v>11783.72</v>
      </c>
      <c r="I335" s="474"/>
      <c r="J335" s="474"/>
    </row>
    <row r="336" spans="1:11" ht="22.5" x14ac:dyDescent="0.25">
      <c r="A336" s="512">
        <v>300</v>
      </c>
      <c r="B336" s="401" t="s">
        <v>575</v>
      </c>
      <c r="C336" s="464" t="s">
        <v>572</v>
      </c>
      <c r="D336" s="471" t="s">
        <v>282</v>
      </c>
      <c r="E336" s="516">
        <v>9</v>
      </c>
      <c r="F336" s="516">
        <v>200</v>
      </c>
      <c r="G336" s="471" t="s">
        <v>1691</v>
      </c>
      <c r="H336" s="498">
        <v>10181.64</v>
      </c>
      <c r="I336" s="474"/>
      <c r="J336" s="474"/>
    </row>
    <row r="337" spans="1:11" ht="22.5" x14ac:dyDescent="0.25">
      <c r="A337" s="512">
        <v>301</v>
      </c>
      <c r="B337" s="401" t="s">
        <v>576</v>
      </c>
      <c r="C337" s="464" t="s">
        <v>572</v>
      </c>
      <c r="D337" s="471" t="s">
        <v>282</v>
      </c>
      <c r="E337" s="516">
        <v>13</v>
      </c>
      <c r="F337" s="516">
        <v>500</v>
      </c>
      <c r="G337" s="471" t="s">
        <v>1691</v>
      </c>
      <c r="H337" s="498">
        <v>77096.58</v>
      </c>
      <c r="I337" s="474"/>
      <c r="J337" s="474"/>
    </row>
    <row r="338" spans="1:11" ht="101.25" x14ac:dyDescent="0.25">
      <c r="A338" s="512">
        <v>302</v>
      </c>
      <c r="B338" s="402" t="s">
        <v>577</v>
      </c>
      <c r="C338" s="402" t="s">
        <v>578</v>
      </c>
      <c r="D338" s="403" t="s">
        <v>282</v>
      </c>
      <c r="E338" s="462">
        <v>58</v>
      </c>
      <c r="F338" s="462">
        <v>100</v>
      </c>
      <c r="G338" s="471" t="s">
        <v>1691</v>
      </c>
      <c r="H338" s="498">
        <v>285652.11</v>
      </c>
      <c r="I338" s="533" t="s">
        <v>579</v>
      </c>
      <c r="J338" s="464"/>
    </row>
    <row r="339" spans="1:11" ht="101.25" x14ac:dyDescent="0.2">
      <c r="A339" s="512">
        <v>303</v>
      </c>
      <c r="B339" s="401" t="s">
        <v>577</v>
      </c>
      <c r="C339" s="401" t="s">
        <v>578</v>
      </c>
      <c r="D339" s="471" t="s">
        <v>282</v>
      </c>
      <c r="E339" s="516">
        <v>50</v>
      </c>
      <c r="F339" s="516">
        <v>100</v>
      </c>
      <c r="G339" s="471" t="s">
        <v>1691</v>
      </c>
      <c r="H339" s="498">
        <v>285652.11</v>
      </c>
      <c r="I339" s="471" t="s">
        <v>1770</v>
      </c>
      <c r="J339" s="473"/>
      <c r="K339" s="499">
        <f>SUM(H334:H339)</f>
        <v>678323.86</v>
      </c>
    </row>
    <row r="340" spans="1:11" ht="15" customHeight="1" x14ac:dyDescent="0.25">
      <c r="A340" s="534" t="s">
        <v>581</v>
      </c>
      <c r="B340" s="535"/>
      <c r="C340" s="535"/>
      <c r="D340" s="535"/>
      <c r="E340" s="535"/>
      <c r="F340" s="535"/>
      <c r="G340" s="535"/>
      <c r="H340" s="535"/>
      <c r="I340" s="535"/>
      <c r="J340" s="536"/>
    </row>
    <row r="341" spans="1:11" ht="33.75" x14ac:dyDescent="0.25">
      <c r="A341" s="512">
        <v>304</v>
      </c>
      <c r="B341" s="379" t="s">
        <v>263</v>
      </c>
      <c r="C341" s="523" t="s">
        <v>264</v>
      </c>
      <c r="D341" s="524" t="s">
        <v>251</v>
      </c>
      <c r="E341" s="525">
        <v>2E-3</v>
      </c>
      <c r="F341" s="526">
        <v>1000</v>
      </c>
      <c r="G341" s="465" t="s">
        <v>963</v>
      </c>
      <c r="H341" s="382">
        <v>3806</v>
      </c>
      <c r="I341" s="479"/>
      <c r="J341" s="527" t="s">
        <v>979</v>
      </c>
    </row>
    <row r="342" spans="1:11" ht="33.75" x14ac:dyDescent="0.25">
      <c r="A342" s="512">
        <v>305</v>
      </c>
      <c r="B342" s="401" t="s">
        <v>266</v>
      </c>
      <c r="C342" s="523" t="s">
        <v>264</v>
      </c>
      <c r="D342" s="524" t="s">
        <v>251</v>
      </c>
      <c r="E342" s="525">
        <v>0.28499999999999998</v>
      </c>
      <c r="F342" s="526">
        <v>600</v>
      </c>
      <c r="G342" s="465" t="s">
        <v>1692</v>
      </c>
      <c r="H342" s="404">
        <f>Фин.потребности!C340</f>
        <v>23231.75</v>
      </c>
      <c r="I342" s="479"/>
      <c r="J342" s="527" t="s">
        <v>103</v>
      </c>
    </row>
    <row r="343" spans="1:11" ht="33.75" x14ac:dyDescent="0.25">
      <c r="A343" s="512">
        <v>306</v>
      </c>
      <c r="B343" s="401" t="s">
        <v>981</v>
      </c>
      <c r="C343" s="523" t="s">
        <v>982</v>
      </c>
      <c r="D343" s="524" t="s">
        <v>251</v>
      </c>
      <c r="E343" s="525">
        <v>7.36</v>
      </c>
      <c r="F343" s="526" t="s">
        <v>983</v>
      </c>
      <c r="G343" s="465" t="s">
        <v>505</v>
      </c>
      <c r="H343" s="404">
        <v>99171.739589863253</v>
      </c>
      <c r="I343" s="479"/>
      <c r="J343" s="527" t="s">
        <v>103</v>
      </c>
    </row>
    <row r="344" spans="1:11" ht="90" x14ac:dyDescent="0.25">
      <c r="A344" s="512">
        <v>307</v>
      </c>
      <c r="B344" s="401" t="s">
        <v>1101</v>
      </c>
      <c r="C344" s="529"/>
      <c r="D344" s="381" t="s">
        <v>583</v>
      </c>
      <c r="E344" s="537">
        <v>6800</v>
      </c>
      <c r="F344" s="494">
        <v>150</v>
      </c>
      <c r="G344" s="465"/>
      <c r="H344" s="404">
        <v>101993</v>
      </c>
      <c r="I344" s="381" t="s">
        <v>540</v>
      </c>
      <c r="J344" s="529" t="s">
        <v>541</v>
      </c>
    </row>
    <row r="345" spans="1:11" ht="78.75" x14ac:dyDescent="0.25">
      <c r="A345" s="512">
        <v>308</v>
      </c>
      <c r="B345" s="401" t="s">
        <v>1102</v>
      </c>
      <c r="C345" s="464"/>
      <c r="D345" s="403" t="s">
        <v>583</v>
      </c>
      <c r="E345" s="463">
        <v>6200</v>
      </c>
      <c r="F345" s="462">
        <v>150</v>
      </c>
      <c r="G345" s="465"/>
      <c r="H345" s="404">
        <v>92994</v>
      </c>
      <c r="I345" s="403" t="s">
        <v>540</v>
      </c>
      <c r="J345" s="464" t="s">
        <v>585</v>
      </c>
    </row>
    <row r="346" spans="1:11" ht="78.75" x14ac:dyDescent="0.25">
      <c r="A346" s="512">
        <v>309</v>
      </c>
      <c r="B346" s="401" t="s">
        <v>1103</v>
      </c>
      <c r="C346" s="464"/>
      <c r="D346" s="403" t="s">
        <v>583</v>
      </c>
      <c r="E346" s="463">
        <v>1800</v>
      </c>
      <c r="F346" s="462">
        <v>150</v>
      </c>
      <c r="G346" s="465"/>
      <c r="H346" s="404">
        <v>26998</v>
      </c>
      <c r="I346" s="403" t="s">
        <v>540</v>
      </c>
      <c r="J346" s="464" t="s">
        <v>585</v>
      </c>
    </row>
    <row r="347" spans="1:11" ht="90" x14ac:dyDescent="0.25">
      <c r="A347" s="512">
        <v>310</v>
      </c>
      <c r="B347" s="401" t="s">
        <v>1104</v>
      </c>
      <c r="C347" s="464"/>
      <c r="D347" s="403" t="s">
        <v>583</v>
      </c>
      <c r="E347" s="480">
        <v>800</v>
      </c>
      <c r="F347" s="462">
        <v>150</v>
      </c>
      <c r="G347" s="465"/>
      <c r="H347" s="404">
        <v>11999</v>
      </c>
      <c r="I347" s="403" t="s">
        <v>540</v>
      </c>
      <c r="J347" s="464" t="s">
        <v>541</v>
      </c>
    </row>
    <row r="348" spans="1:11" ht="90" x14ac:dyDescent="0.25">
      <c r="A348" s="512">
        <v>311</v>
      </c>
      <c r="B348" s="401" t="s">
        <v>1105</v>
      </c>
      <c r="C348" s="464"/>
      <c r="D348" s="403" t="s">
        <v>583</v>
      </c>
      <c r="E348" s="470">
        <v>3200</v>
      </c>
      <c r="F348" s="462">
        <v>150</v>
      </c>
      <c r="G348" s="465"/>
      <c r="H348" s="468">
        <v>47997</v>
      </c>
      <c r="I348" s="403" t="s">
        <v>540</v>
      </c>
      <c r="J348" s="464" t="s">
        <v>541</v>
      </c>
    </row>
    <row r="349" spans="1:11" ht="78.75" x14ac:dyDescent="0.25">
      <c r="A349" s="512">
        <v>312</v>
      </c>
      <c r="B349" s="401" t="s">
        <v>1106</v>
      </c>
      <c r="C349" s="464"/>
      <c r="D349" s="403" t="s">
        <v>583</v>
      </c>
      <c r="E349" s="470">
        <v>2100</v>
      </c>
      <c r="F349" s="462">
        <v>150</v>
      </c>
      <c r="G349" s="465"/>
      <c r="H349" s="404">
        <v>31498</v>
      </c>
      <c r="I349" s="403" t="s">
        <v>540</v>
      </c>
      <c r="J349" s="401" t="s">
        <v>832</v>
      </c>
    </row>
    <row r="350" spans="1:11" ht="78.75" x14ac:dyDescent="0.25">
      <c r="A350" s="512">
        <v>313</v>
      </c>
      <c r="B350" s="401" t="s">
        <v>1107</v>
      </c>
      <c r="C350" s="464"/>
      <c r="D350" s="403" t="s">
        <v>583</v>
      </c>
      <c r="E350" s="480">
        <v>600</v>
      </c>
      <c r="F350" s="462">
        <v>200</v>
      </c>
      <c r="G350" s="465"/>
      <c r="H350" s="404">
        <v>17285</v>
      </c>
      <c r="I350" s="403" t="s">
        <v>513</v>
      </c>
      <c r="J350" s="401" t="s">
        <v>831</v>
      </c>
    </row>
    <row r="351" spans="1:11" ht="90" x14ac:dyDescent="0.25">
      <c r="A351" s="512">
        <v>314</v>
      </c>
      <c r="B351" s="401" t="s">
        <v>591</v>
      </c>
      <c r="C351" s="464"/>
      <c r="D351" s="403" t="s">
        <v>583</v>
      </c>
      <c r="E351" s="423">
        <v>11250</v>
      </c>
      <c r="F351" s="462">
        <v>150</v>
      </c>
      <c r="G351" s="538"/>
      <c r="H351" s="468">
        <v>168739</v>
      </c>
      <c r="I351" s="403" t="s">
        <v>540</v>
      </c>
      <c r="J351" s="464" t="s">
        <v>541</v>
      </c>
    </row>
    <row r="352" spans="1:11" ht="101.25" x14ac:dyDescent="0.25">
      <c r="A352" s="512">
        <v>315</v>
      </c>
      <c r="B352" s="401" t="s">
        <v>1108</v>
      </c>
      <c r="C352" s="464"/>
      <c r="D352" s="403" t="s">
        <v>583</v>
      </c>
      <c r="E352" s="423">
        <v>1800</v>
      </c>
      <c r="F352" s="462">
        <v>300</v>
      </c>
      <c r="G352" s="465" t="s">
        <v>100</v>
      </c>
      <c r="H352" s="404">
        <v>40065</v>
      </c>
      <c r="I352" s="403" t="s">
        <v>509</v>
      </c>
      <c r="J352" s="464" t="s">
        <v>510</v>
      </c>
    </row>
    <row r="353" spans="1:10" ht="101.25" x14ac:dyDescent="0.25">
      <c r="A353" s="512">
        <v>316</v>
      </c>
      <c r="B353" s="401" t="s">
        <v>1109</v>
      </c>
      <c r="C353" s="464"/>
      <c r="D353" s="403" t="s">
        <v>583</v>
      </c>
      <c r="E353" s="423">
        <v>1800</v>
      </c>
      <c r="F353" s="462">
        <v>300</v>
      </c>
      <c r="G353" s="465"/>
      <c r="H353" s="404">
        <v>43122</v>
      </c>
      <c r="I353" s="403" t="s">
        <v>509</v>
      </c>
      <c r="J353" s="401" t="s">
        <v>833</v>
      </c>
    </row>
    <row r="354" spans="1:10" ht="90" x14ac:dyDescent="0.25">
      <c r="A354" s="512">
        <v>317</v>
      </c>
      <c r="B354" s="401" t="s">
        <v>834</v>
      </c>
      <c r="C354" s="474"/>
      <c r="D354" s="471" t="s">
        <v>583</v>
      </c>
      <c r="E354" s="539">
        <v>2400</v>
      </c>
      <c r="F354" s="516">
        <v>200</v>
      </c>
      <c r="G354" s="465"/>
      <c r="H354" s="404">
        <v>69140</v>
      </c>
      <c r="I354" s="471" t="s">
        <v>513</v>
      </c>
      <c r="J354" s="401" t="s">
        <v>835</v>
      </c>
    </row>
    <row r="355" spans="1:10" ht="90" x14ac:dyDescent="0.25">
      <c r="A355" s="512">
        <v>318</v>
      </c>
      <c r="B355" s="401" t="s">
        <v>1110</v>
      </c>
      <c r="C355" s="464"/>
      <c r="D355" s="403" t="s">
        <v>583</v>
      </c>
      <c r="E355" s="463">
        <v>2400</v>
      </c>
      <c r="F355" s="462">
        <v>250</v>
      </c>
      <c r="G355" s="465"/>
      <c r="H355" s="404">
        <v>69140</v>
      </c>
      <c r="I355" s="403" t="s">
        <v>540</v>
      </c>
      <c r="J355" s="464" t="s">
        <v>541</v>
      </c>
    </row>
    <row r="356" spans="1:10" ht="90" x14ac:dyDescent="0.25">
      <c r="A356" s="512">
        <v>319</v>
      </c>
      <c r="B356" s="401" t="s">
        <v>1111</v>
      </c>
      <c r="C356" s="464"/>
      <c r="D356" s="403" t="s">
        <v>583</v>
      </c>
      <c r="E356" s="463">
        <v>3700</v>
      </c>
      <c r="F356" s="462">
        <v>150</v>
      </c>
      <c r="G356" s="465"/>
      <c r="H356" s="404">
        <v>55496</v>
      </c>
      <c r="I356" s="403" t="s">
        <v>540</v>
      </c>
      <c r="J356" s="464" t="s">
        <v>541</v>
      </c>
    </row>
    <row r="357" spans="1:10" ht="78.75" x14ac:dyDescent="0.25">
      <c r="A357" s="512">
        <v>320</v>
      </c>
      <c r="B357" s="401" t="s">
        <v>1112</v>
      </c>
      <c r="C357" s="464"/>
      <c r="D357" s="403" t="s">
        <v>583</v>
      </c>
      <c r="E357" s="463">
        <v>4000</v>
      </c>
      <c r="F357" s="462">
        <v>200</v>
      </c>
      <c r="G357" s="465"/>
      <c r="H357" s="404">
        <v>115234</v>
      </c>
      <c r="I357" s="403" t="s">
        <v>513</v>
      </c>
      <c r="J357" s="464" t="s">
        <v>523</v>
      </c>
    </row>
    <row r="358" spans="1:10" ht="112.5" x14ac:dyDescent="0.25">
      <c r="A358" s="512">
        <v>321</v>
      </c>
      <c r="B358" s="401" t="s">
        <v>1113</v>
      </c>
      <c r="C358" s="474"/>
      <c r="D358" s="403" t="s">
        <v>583</v>
      </c>
      <c r="E358" s="463">
        <v>8000</v>
      </c>
      <c r="F358" s="462">
        <v>500</v>
      </c>
      <c r="G358" s="465"/>
      <c r="H358" s="404">
        <v>300820</v>
      </c>
      <c r="I358" s="403" t="s">
        <v>530</v>
      </c>
      <c r="J358" s="401" t="s">
        <v>837</v>
      </c>
    </row>
    <row r="359" spans="1:10" ht="90" x14ac:dyDescent="0.25">
      <c r="A359" s="512">
        <v>322</v>
      </c>
      <c r="B359" s="401" t="s">
        <v>1114</v>
      </c>
      <c r="C359" s="464"/>
      <c r="D359" s="403" t="s">
        <v>583</v>
      </c>
      <c r="E359" s="480">
        <v>700</v>
      </c>
      <c r="F359" s="462">
        <v>100</v>
      </c>
      <c r="G359" s="465" t="s">
        <v>100</v>
      </c>
      <c r="H359" s="468">
        <v>9755</v>
      </c>
      <c r="I359" s="403" t="s">
        <v>540</v>
      </c>
      <c r="J359" s="464" t="s">
        <v>541</v>
      </c>
    </row>
    <row r="360" spans="1:10" ht="78.75" x14ac:dyDescent="0.25">
      <c r="A360" s="512">
        <v>323</v>
      </c>
      <c r="B360" s="401" t="s">
        <v>1115</v>
      </c>
      <c r="C360" s="402" t="s">
        <v>600</v>
      </c>
      <c r="D360" s="403" t="s">
        <v>583</v>
      </c>
      <c r="E360" s="470">
        <v>4575</v>
      </c>
      <c r="F360" s="462">
        <v>225</v>
      </c>
      <c r="G360" s="465" t="s">
        <v>100</v>
      </c>
      <c r="H360" s="404">
        <v>122455</v>
      </c>
      <c r="I360" s="403" t="s">
        <v>513</v>
      </c>
      <c r="J360" s="464" t="s">
        <v>523</v>
      </c>
    </row>
    <row r="361" spans="1:10" ht="90" x14ac:dyDescent="0.25">
      <c r="A361" s="512">
        <v>324</v>
      </c>
      <c r="B361" s="401" t="s">
        <v>886</v>
      </c>
      <c r="C361" s="402" t="s">
        <v>600</v>
      </c>
      <c r="D361" s="403" t="s">
        <v>583</v>
      </c>
      <c r="E361" s="470">
        <v>3300</v>
      </c>
      <c r="F361" s="462">
        <v>150</v>
      </c>
      <c r="G361" s="465" t="s">
        <v>100</v>
      </c>
      <c r="H361" s="468">
        <v>45988</v>
      </c>
      <c r="I361" s="403" t="s">
        <v>540</v>
      </c>
      <c r="J361" s="464" t="s">
        <v>541</v>
      </c>
    </row>
    <row r="362" spans="1:10" ht="90" x14ac:dyDescent="0.25">
      <c r="A362" s="512">
        <v>325</v>
      </c>
      <c r="B362" s="401" t="s">
        <v>1116</v>
      </c>
      <c r="C362" s="401" t="s">
        <v>876</v>
      </c>
      <c r="D362" s="471" t="s">
        <v>583</v>
      </c>
      <c r="E362" s="472">
        <v>2500</v>
      </c>
      <c r="F362" s="516">
        <v>150</v>
      </c>
      <c r="G362" s="465"/>
      <c r="H362" s="404">
        <v>37498</v>
      </c>
      <c r="I362" s="471" t="s">
        <v>540</v>
      </c>
      <c r="J362" s="464" t="s">
        <v>541</v>
      </c>
    </row>
    <row r="363" spans="1:10" ht="90" x14ac:dyDescent="0.25">
      <c r="A363" s="512">
        <v>326</v>
      </c>
      <c r="B363" s="401" t="s">
        <v>1117</v>
      </c>
      <c r="C363" s="402" t="s">
        <v>603</v>
      </c>
      <c r="D363" s="403" t="s">
        <v>583</v>
      </c>
      <c r="E363" s="470">
        <v>4570</v>
      </c>
      <c r="F363" s="462">
        <v>150</v>
      </c>
      <c r="G363" s="465"/>
      <c r="H363" s="404">
        <v>68546</v>
      </c>
      <c r="I363" s="403" t="s">
        <v>540</v>
      </c>
      <c r="J363" s="464" t="s">
        <v>541</v>
      </c>
    </row>
    <row r="364" spans="1:10" ht="90" x14ac:dyDescent="0.25">
      <c r="A364" s="512">
        <v>327</v>
      </c>
      <c r="B364" s="401" t="s">
        <v>1118</v>
      </c>
      <c r="C364" s="402" t="s">
        <v>603</v>
      </c>
      <c r="D364" s="403" t="s">
        <v>583</v>
      </c>
      <c r="E364" s="470">
        <v>1300</v>
      </c>
      <c r="F364" s="462">
        <v>100</v>
      </c>
      <c r="G364" s="465"/>
      <c r="H364" s="404">
        <v>19499</v>
      </c>
      <c r="I364" s="403" t="s">
        <v>540</v>
      </c>
      <c r="J364" s="464" t="s">
        <v>541</v>
      </c>
    </row>
    <row r="365" spans="1:10" ht="90" x14ac:dyDescent="0.25">
      <c r="A365" s="512">
        <v>328</v>
      </c>
      <c r="B365" s="401" t="s">
        <v>1119</v>
      </c>
      <c r="C365" s="402" t="s">
        <v>600</v>
      </c>
      <c r="D365" s="403" t="s">
        <v>583</v>
      </c>
      <c r="E365" s="480">
        <v>600</v>
      </c>
      <c r="F365" s="462">
        <v>100</v>
      </c>
      <c r="G365" s="465"/>
      <c r="H365" s="404">
        <v>8999</v>
      </c>
      <c r="I365" s="403" t="s">
        <v>540</v>
      </c>
      <c r="J365" s="464" t="s">
        <v>541</v>
      </c>
    </row>
    <row r="366" spans="1:10" ht="112.5" x14ac:dyDescent="0.25">
      <c r="A366" s="512">
        <v>329</v>
      </c>
      <c r="B366" s="401" t="s">
        <v>1120</v>
      </c>
      <c r="C366" s="401" t="s">
        <v>839</v>
      </c>
      <c r="D366" s="471" t="s">
        <v>583</v>
      </c>
      <c r="E366" s="472">
        <v>2200</v>
      </c>
      <c r="F366" s="516">
        <v>400</v>
      </c>
      <c r="G366" s="465" t="s">
        <v>100</v>
      </c>
      <c r="H366" s="404">
        <v>48968</v>
      </c>
      <c r="I366" s="471" t="s">
        <v>530</v>
      </c>
      <c r="J366" s="401" t="s">
        <v>828</v>
      </c>
    </row>
    <row r="367" spans="1:10" ht="112.5" x14ac:dyDescent="0.25">
      <c r="A367" s="512">
        <v>330</v>
      </c>
      <c r="B367" s="401" t="s">
        <v>1121</v>
      </c>
      <c r="C367" s="402" t="s">
        <v>607</v>
      </c>
      <c r="D367" s="403" t="s">
        <v>583</v>
      </c>
      <c r="E367" s="480">
        <v>340</v>
      </c>
      <c r="F367" s="462">
        <v>500</v>
      </c>
      <c r="G367" s="465" t="s">
        <v>100</v>
      </c>
      <c r="H367" s="404">
        <v>11878</v>
      </c>
      <c r="I367" s="403" t="s">
        <v>530</v>
      </c>
      <c r="J367" s="464" t="s">
        <v>531</v>
      </c>
    </row>
    <row r="368" spans="1:10" ht="101.25" x14ac:dyDescent="0.25">
      <c r="A368" s="512">
        <v>331</v>
      </c>
      <c r="B368" s="401" t="s">
        <v>887</v>
      </c>
      <c r="C368" s="402" t="s">
        <v>607</v>
      </c>
      <c r="D368" s="403" t="s">
        <v>583</v>
      </c>
      <c r="E368" s="470">
        <v>1000</v>
      </c>
      <c r="F368" s="462">
        <v>300</v>
      </c>
      <c r="G368" s="465" t="s">
        <v>100</v>
      </c>
      <c r="H368" s="404">
        <v>22258</v>
      </c>
      <c r="I368" s="403" t="s">
        <v>509</v>
      </c>
      <c r="J368" s="464" t="s">
        <v>510</v>
      </c>
    </row>
    <row r="369" spans="1:10" ht="78.75" x14ac:dyDescent="0.25">
      <c r="A369" s="512">
        <v>332</v>
      </c>
      <c r="B369" s="401" t="s">
        <v>1122</v>
      </c>
      <c r="C369" s="401" t="s">
        <v>609</v>
      </c>
      <c r="D369" s="403" t="s">
        <v>583</v>
      </c>
      <c r="E369" s="480">
        <v>940</v>
      </c>
      <c r="F369" s="462">
        <v>200</v>
      </c>
      <c r="G369" s="465" t="s">
        <v>100</v>
      </c>
      <c r="H369" s="404">
        <v>25160</v>
      </c>
      <c r="I369" s="403" t="s">
        <v>610</v>
      </c>
      <c r="J369" s="401" t="s">
        <v>841</v>
      </c>
    </row>
    <row r="370" spans="1:10" ht="101.25" x14ac:dyDescent="0.25">
      <c r="A370" s="512">
        <v>333</v>
      </c>
      <c r="B370" s="401" t="s">
        <v>1123</v>
      </c>
      <c r="C370" s="402" t="s">
        <v>612</v>
      </c>
      <c r="D370" s="403" t="s">
        <v>583</v>
      </c>
      <c r="E370" s="480">
        <v>600</v>
      </c>
      <c r="F370" s="462">
        <v>300</v>
      </c>
      <c r="G370" s="465" t="s">
        <v>100</v>
      </c>
      <c r="H370" s="404">
        <v>13355</v>
      </c>
      <c r="I370" s="403" t="s">
        <v>509</v>
      </c>
      <c r="J370" s="464" t="s">
        <v>510</v>
      </c>
    </row>
    <row r="371" spans="1:10" ht="56.25" x14ac:dyDescent="0.25">
      <c r="A371" s="512">
        <v>334</v>
      </c>
      <c r="B371" s="401" t="s">
        <v>1124</v>
      </c>
      <c r="C371" s="402" t="s">
        <v>614</v>
      </c>
      <c r="D371" s="403" t="s">
        <v>583</v>
      </c>
      <c r="E371" s="470">
        <v>2000</v>
      </c>
      <c r="F371" s="423">
        <v>1000</v>
      </c>
      <c r="G371" s="465"/>
      <c r="H371" s="404">
        <v>186361</v>
      </c>
      <c r="I371" s="403" t="s">
        <v>533</v>
      </c>
      <c r="J371" s="464" t="s">
        <v>534</v>
      </c>
    </row>
    <row r="372" spans="1:10" ht="67.5" x14ac:dyDescent="0.25">
      <c r="A372" s="512">
        <v>335</v>
      </c>
      <c r="B372" s="401" t="s">
        <v>1125</v>
      </c>
      <c r="C372" s="401" t="s">
        <v>132</v>
      </c>
      <c r="D372" s="403" t="s">
        <v>583</v>
      </c>
      <c r="E372" s="470">
        <v>5160</v>
      </c>
      <c r="F372" s="423">
        <v>1000</v>
      </c>
      <c r="G372" s="465"/>
      <c r="H372" s="468">
        <v>456029</v>
      </c>
      <c r="I372" s="403" t="s">
        <v>533</v>
      </c>
      <c r="J372" s="464" t="s">
        <v>617</v>
      </c>
    </row>
    <row r="373" spans="1:10" ht="78.75" x14ac:dyDescent="0.25">
      <c r="A373" s="512">
        <v>336</v>
      </c>
      <c r="B373" s="401" t="s">
        <v>1126</v>
      </c>
      <c r="C373" s="401" t="s">
        <v>619</v>
      </c>
      <c r="D373" s="403" t="s">
        <v>583</v>
      </c>
      <c r="E373" s="480">
        <v>110</v>
      </c>
      <c r="F373" s="462">
        <v>200</v>
      </c>
      <c r="G373" s="465"/>
      <c r="H373" s="404">
        <v>3210</v>
      </c>
      <c r="I373" s="403" t="s">
        <v>610</v>
      </c>
      <c r="J373" s="401" t="s">
        <v>841</v>
      </c>
    </row>
    <row r="374" spans="1:10" ht="112.5" x14ac:dyDescent="0.25">
      <c r="A374" s="512">
        <v>337</v>
      </c>
      <c r="B374" s="401" t="s">
        <v>899</v>
      </c>
      <c r="C374" s="402" t="s">
        <v>621</v>
      </c>
      <c r="D374" s="403" t="s">
        <v>583</v>
      </c>
      <c r="E374" s="480">
        <v>700</v>
      </c>
      <c r="F374" s="462">
        <v>500</v>
      </c>
      <c r="G374" s="465"/>
      <c r="H374" s="468">
        <v>26662</v>
      </c>
      <c r="I374" s="403" t="s">
        <v>530</v>
      </c>
      <c r="J374" s="464" t="s">
        <v>531</v>
      </c>
    </row>
    <row r="375" spans="1:10" ht="101.25" x14ac:dyDescent="0.25">
      <c r="A375" s="512">
        <v>338</v>
      </c>
      <c r="B375" s="401" t="s">
        <v>1127</v>
      </c>
      <c r="C375" s="464"/>
      <c r="D375" s="403" t="s">
        <v>583</v>
      </c>
      <c r="E375" s="470">
        <v>1300</v>
      </c>
      <c r="F375" s="462">
        <v>300</v>
      </c>
      <c r="G375" s="465"/>
      <c r="H375" s="404">
        <v>31143</v>
      </c>
      <c r="I375" s="403" t="s">
        <v>509</v>
      </c>
      <c r="J375" s="464" t="s">
        <v>510</v>
      </c>
    </row>
    <row r="376" spans="1:10" ht="112.5" x14ac:dyDescent="0.25">
      <c r="A376" s="512">
        <v>339</v>
      </c>
      <c r="B376" s="401" t="s">
        <v>1128</v>
      </c>
      <c r="C376" s="402" t="s">
        <v>624</v>
      </c>
      <c r="D376" s="403" t="s">
        <v>583</v>
      </c>
      <c r="E376" s="470">
        <v>2200</v>
      </c>
      <c r="F376" s="462">
        <v>500</v>
      </c>
      <c r="G376" s="465"/>
      <c r="H376" s="404">
        <v>82725</v>
      </c>
      <c r="I376" s="403" t="s">
        <v>530</v>
      </c>
      <c r="J376" s="464" t="s">
        <v>625</v>
      </c>
    </row>
    <row r="377" spans="1:10" ht="101.25" x14ac:dyDescent="0.25">
      <c r="A377" s="512">
        <v>340</v>
      </c>
      <c r="B377" s="401" t="s">
        <v>1129</v>
      </c>
      <c r="C377" s="464" t="s">
        <v>626</v>
      </c>
      <c r="D377" s="403" t="s">
        <v>583</v>
      </c>
      <c r="E377" s="480">
        <v>800</v>
      </c>
      <c r="F377" s="462">
        <v>300</v>
      </c>
      <c r="G377" s="465"/>
      <c r="H377" s="404">
        <v>19413</v>
      </c>
      <c r="I377" s="403" t="s">
        <v>509</v>
      </c>
      <c r="J377" s="464" t="s">
        <v>510</v>
      </c>
    </row>
    <row r="378" spans="1:10" ht="112.5" x14ac:dyDescent="0.25">
      <c r="A378" s="512">
        <v>341</v>
      </c>
      <c r="B378" s="401" t="s">
        <v>1130</v>
      </c>
      <c r="C378" s="402" t="s">
        <v>628</v>
      </c>
      <c r="D378" s="403" t="s">
        <v>583</v>
      </c>
      <c r="E378" s="480">
        <v>300</v>
      </c>
      <c r="F378" s="462">
        <v>700</v>
      </c>
      <c r="G378" s="465"/>
      <c r="H378" s="404">
        <v>23817</v>
      </c>
      <c r="I378" s="403" t="s">
        <v>506</v>
      </c>
      <c r="J378" s="464" t="s">
        <v>567</v>
      </c>
    </row>
    <row r="379" spans="1:10" ht="56.25" x14ac:dyDescent="0.25">
      <c r="A379" s="512">
        <v>342</v>
      </c>
      <c r="B379" s="401" t="s">
        <v>1131</v>
      </c>
      <c r="C379" s="401" t="s">
        <v>628</v>
      </c>
      <c r="D379" s="403" t="s">
        <v>583</v>
      </c>
      <c r="E379" s="480">
        <v>300</v>
      </c>
      <c r="F379" s="423">
        <v>1000</v>
      </c>
      <c r="G379" s="465"/>
      <c r="H379" s="404">
        <v>27598</v>
      </c>
      <c r="I379" s="403" t="s">
        <v>533</v>
      </c>
      <c r="J379" s="464" t="s">
        <v>630</v>
      </c>
    </row>
    <row r="380" spans="1:10" ht="112.5" x14ac:dyDescent="0.25">
      <c r="A380" s="512">
        <v>343</v>
      </c>
      <c r="B380" s="401" t="s">
        <v>1132</v>
      </c>
      <c r="C380" s="402" t="s">
        <v>632</v>
      </c>
      <c r="D380" s="403" t="s">
        <v>583</v>
      </c>
      <c r="E380" s="470">
        <v>2000</v>
      </c>
      <c r="F380" s="462">
        <v>500</v>
      </c>
      <c r="G380" s="465" t="s">
        <v>100</v>
      </c>
      <c r="H380" s="404">
        <v>69874</v>
      </c>
      <c r="I380" s="403" t="s">
        <v>530</v>
      </c>
      <c r="J380" s="464" t="s">
        <v>625</v>
      </c>
    </row>
    <row r="381" spans="1:10" ht="112.5" x14ac:dyDescent="0.25">
      <c r="A381" s="512">
        <v>344</v>
      </c>
      <c r="B381" s="401" t="s">
        <v>894</v>
      </c>
      <c r="C381" s="402" t="s">
        <v>634</v>
      </c>
      <c r="D381" s="403" t="s">
        <v>583</v>
      </c>
      <c r="E381" s="470">
        <v>4000</v>
      </c>
      <c r="F381" s="462">
        <v>500</v>
      </c>
      <c r="G381" s="465"/>
      <c r="H381" s="468">
        <v>152353</v>
      </c>
      <c r="I381" s="403" t="s">
        <v>530</v>
      </c>
      <c r="J381" s="464" t="s">
        <v>625</v>
      </c>
    </row>
    <row r="382" spans="1:10" ht="56.25" x14ac:dyDescent="0.25">
      <c r="A382" s="512">
        <v>345</v>
      </c>
      <c r="B382" s="401" t="s">
        <v>1133</v>
      </c>
      <c r="C382" s="401" t="s">
        <v>636</v>
      </c>
      <c r="D382" s="403" t="s">
        <v>583</v>
      </c>
      <c r="E382" s="470">
        <v>3000</v>
      </c>
      <c r="F382" s="423">
        <v>1020</v>
      </c>
      <c r="G382" s="465"/>
      <c r="H382" s="468">
        <v>279542</v>
      </c>
      <c r="I382" s="403" t="s">
        <v>533</v>
      </c>
      <c r="J382" s="464" t="s">
        <v>630</v>
      </c>
    </row>
    <row r="383" spans="1:10" ht="112.5" x14ac:dyDescent="0.25">
      <c r="A383" s="512">
        <v>346</v>
      </c>
      <c r="B383" s="401" t="s">
        <v>1134</v>
      </c>
      <c r="C383" s="402" t="s">
        <v>638</v>
      </c>
      <c r="D383" s="403" t="s">
        <v>583</v>
      </c>
      <c r="E383" s="470">
        <v>4100</v>
      </c>
      <c r="F383" s="462">
        <v>500</v>
      </c>
      <c r="G383" s="465"/>
      <c r="H383" s="468">
        <v>154170</v>
      </c>
      <c r="I383" s="403" t="s">
        <v>530</v>
      </c>
      <c r="J383" s="401" t="s">
        <v>1732</v>
      </c>
    </row>
    <row r="384" spans="1:10" ht="101.25" x14ac:dyDescent="0.25">
      <c r="A384" s="512">
        <v>347</v>
      </c>
      <c r="B384" s="401" t="s">
        <v>1135</v>
      </c>
      <c r="C384" s="402" t="s">
        <v>640</v>
      </c>
      <c r="D384" s="403" t="s">
        <v>583</v>
      </c>
      <c r="E384" s="480">
        <v>300</v>
      </c>
      <c r="F384" s="462">
        <v>300</v>
      </c>
      <c r="G384" s="465"/>
      <c r="H384" s="404">
        <v>7187</v>
      </c>
      <c r="I384" s="403" t="s">
        <v>509</v>
      </c>
      <c r="J384" s="464" t="s">
        <v>510</v>
      </c>
    </row>
    <row r="385" spans="1:11" ht="78.75" x14ac:dyDescent="0.25">
      <c r="A385" s="512">
        <v>348</v>
      </c>
      <c r="B385" s="401" t="s">
        <v>1136</v>
      </c>
      <c r="C385" s="464" t="s">
        <v>642</v>
      </c>
      <c r="D385" s="403" t="s">
        <v>583</v>
      </c>
      <c r="E385" s="423">
        <v>20400</v>
      </c>
      <c r="F385" s="513" t="s">
        <v>643</v>
      </c>
      <c r="G385" s="465"/>
      <c r="H385" s="404">
        <v>1900885</v>
      </c>
      <c r="I385" s="403" t="s">
        <v>533</v>
      </c>
      <c r="J385" s="464" t="s">
        <v>534</v>
      </c>
    </row>
    <row r="386" spans="1:11" ht="112.5" x14ac:dyDescent="0.25">
      <c r="A386" s="512">
        <v>349</v>
      </c>
      <c r="B386" s="401" t="s">
        <v>900</v>
      </c>
      <c r="C386" s="402" t="s">
        <v>645</v>
      </c>
      <c r="D386" s="403" t="s">
        <v>583</v>
      </c>
      <c r="E386" s="423">
        <v>5000</v>
      </c>
      <c r="F386" s="462">
        <v>500</v>
      </c>
      <c r="G386" s="465"/>
      <c r="H386" s="404">
        <v>188012</v>
      </c>
      <c r="I386" s="403" t="s">
        <v>530</v>
      </c>
      <c r="J386" s="464" t="s">
        <v>531</v>
      </c>
    </row>
    <row r="387" spans="1:11" ht="101.25" x14ac:dyDescent="0.25">
      <c r="A387" s="512">
        <v>350</v>
      </c>
      <c r="B387" s="401" t="s">
        <v>1137</v>
      </c>
      <c r="C387" s="402" t="s">
        <v>647</v>
      </c>
      <c r="D387" s="403" t="s">
        <v>583</v>
      </c>
      <c r="E387" s="462">
        <v>290</v>
      </c>
      <c r="F387" s="462">
        <v>300</v>
      </c>
      <c r="G387" s="465"/>
      <c r="H387" s="404">
        <v>6947</v>
      </c>
      <c r="I387" s="403" t="s">
        <v>509</v>
      </c>
      <c r="J387" s="464" t="s">
        <v>510</v>
      </c>
    </row>
    <row r="388" spans="1:11" ht="101.25" x14ac:dyDescent="0.25">
      <c r="A388" s="512">
        <v>351</v>
      </c>
      <c r="B388" s="401" t="s">
        <v>1138</v>
      </c>
      <c r="C388" s="401" t="s">
        <v>647</v>
      </c>
      <c r="D388" s="403" t="s">
        <v>583</v>
      </c>
      <c r="E388" s="462">
        <v>450</v>
      </c>
      <c r="F388" s="462">
        <v>300</v>
      </c>
      <c r="G388" s="465"/>
      <c r="H388" s="404">
        <v>10920</v>
      </c>
      <c r="I388" s="403" t="s">
        <v>509</v>
      </c>
      <c r="J388" s="464" t="s">
        <v>510</v>
      </c>
    </row>
    <row r="389" spans="1:11" ht="101.25" x14ac:dyDescent="0.25">
      <c r="A389" s="512">
        <v>352</v>
      </c>
      <c r="B389" s="401" t="s">
        <v>1139</v>
      </c>
      <c r="C389" s="402" t="s">
        <v>647</v>
      </c>
      <c r="D389" s="403" t="s">
        <v>583</v>
      </c>
      <c r="E389" s="462">
        <v>150</v>
      </c>
      <c r="F389" s="462">
        <v>300</v>
      </c>
      <c r="G389" s="465"/>
      <c r="H389" s="404">
        <v>3640</v>
      </c>
      <c r="I389" s="403" t="s">
        <v>509</v>
      </c>
      <c r="J389" s="464" t="s">
        <v>510</v>
      </c>
    </row>
    <row r="390" spans="1:11" ht="112.5" x14ac:dyDescent="0.25">
      <c r="A390" s="512">
        <v>353</v>
      </c>
      <c r="B390" s="401" t="s">
        <v>1140</v>
      </c>
      <c r="C390" s="402" t="s">
        <v>647</v>
      </c>
      <c r="D390" s="403" t="s">
        <v>583</v>
      </c>
      <c r="E390" s="462">
        <v>130</v>
      </c>
      <c r="F390" s="462">
        <v>500</v>
      </c>
      <c r="G390" s="465"/>
      <c r="H390" s="404">
        <v>4951</v>
      </c>
      <c r="I390" s="403" t="s">
        <v>530</v>
      </c>
      <c r="J390" s="464" t="s">
        <v>625</v>
      </c>
    </row>
    <row r="391" spans="1:11" ht="101.25" x14ac:dyDescent="0.25">
      <c r="A391" s="512">
        <v>354</v>
      </c>
      <c r="B391" s="401" t="s">
        <v>650</v>
      </c>
      <c r="C391" s="401" t="s">
        <v>647</v>
      </c>
      <c r="D391" s="403" t="s">
        <v>583</v>
      </c>
      <c r="E391" s="462">
        <v>130</v>
      </c>
      <c r="F391" s="462">
        <v>150</v>
      </c>
      <c r="G391" s="465"/>
      <c r="H391" s="468">
        <v>1975</v>
      </c>
      <c r="I391" s="403" t="s">
        <v>540</v>
      </c>
      <c r="J391" s="401" t="s">
        <v>844</v>
      </c>
    </row>
    <row r="392" spans="1:11" ht="112.5" x14ac:dyDescent="0.25">
      <c r="A392" s="512">
        <v>355</v>
      </c>
      <c r="B392" s="401" t="s">
        <v>1141</v>
      </c>
      <c r="C392" s="402" t="s">
        <v>647</v>
      </c>
      <c r="D392" s="403" t="s">
        <v>583</v>
      </c>
      <c r="E392" s="462">
        <v>420</v>
      </c>
      <c r="F392" s="462">
        <v>500</v>
      </c>
      <c r="G392" s="465"/>
      <c r="H392" s="468">
        <v>15997</v>
      </c>
      <c r="I392" s="403" t="s">
        <v>530</v>
      </c>
      <c r="J392" s="464" t="s">
        <v>531</v>
      </c>
    </row>
    <row r="393" spans="1:11" ht="112.5" x14ac:dyDescent="0.25">
      <c r="A393" s="512">
        <v>356</v>
      </c>
      <c r="B393" s="401" t="s">
        <v>896</v>
      </c>
      <c r="C393" s="402" t="s">
        <v>647</v>
      </c>
      <c r="D393" s="403" t="s">
        <v>583</v>
      </c>
      <c r="E393" s="462">
        <v>180</v>
      </c>
      <c r="F393" s="462">
        <v>500</v>
      </c>
      <c r="G393" s="465"/>
      <c r="H393" s="404">
        <v>6856</v>
      </c>
      <c r="I393" s="403" t="s">
        <v>530</v>
      </c>
      <c r="J393" s="464" t="s">
        <v>531</v>
      </c>
    </row>
    <row r="394" spans="1:11" ht="101.25" x14ac:dyDescent="0.25">
      <c r="A394" s="512">
        <v>357</v>
      </c>
      <c r="B394" s="383" t="s">
        <v>1142</v>
      </c>
      <c r="C394" s="384" t="s">
        <v>647</v>
      </c>
      <c r="D394" s="385" t="s">
        <v>583</v>
      </c>
      <c r="E394" s="540">
        <v>540</v>
      </c>
      <c r="F394" s="540">
        <v>300</v>
      </c>
      <c r="G394" s="486"/>
      <c r="H394" s="541">
        <v>13104</v>
      </c>
      <c r="I394" s="385" t="s">
        <v>509</v>
      </c>
      <c r="J394" s="483" t="s">
        <v>510</v>
      </c>
    </row>
    <row r="395" spans="1:11" ht="90" x14ac:dyDescent="0.25">
      <c r="A395" s="512">
        <v>358</v>
      </c>
      <c r="B395" s="405" t="s">
        <v>845</v>
      </c>
      <c r="C395" s="476" t="s">
        <v>654</v>
      </c>
      <c r="D395" s="407" t="s">
        <v>583</v>
      </c>
      <c r="E395" s="542">
        <v>160</v>
      </c>
      <c r="F395" s="542">
        <v>200</v>
      </c>
      <c r="G395" s="465" t="s">
        <v>100</v>
      </c>
      <c r="H395" s="408">
        <v>4283</v>
      </c>
      <c r="I395" s="407" t="s">
        <v>513</v>
      </c>
      <c r="J395" s="405" t="s">
        <v>846</v>
      </c>
    </row>
    <row r="396" spans="1:11" ht="33.75" x14ac:dyDescent="0.25">
      <c r="A396" s="512">
        <v>359</v>
      </c>
      <c r="B396" s="405" t="s">
        <v>1768</v>
      </c>
      <c r="C396" s="476"/>
      <c r="D396" s="407" t="s">
        <v>583</v>
      </c>
      <c r="E396" s="542">
        <v>160</v>
      </c>
      <c r="F396" s="542"/>
      <c r="G396" s="465" t="s">
        <v>1769</v>
      </c>
      <c r="H396" s="408">
        <v>299317</v>
      </c>
      <c r="I396" s="407"/>
      <c r="J396" s="405"/>
    </row>
    <row r="397" spans="1:11" ht="22.5" x14ac:dyDescent="0.25">
      <c r="A397" s="512">
        <v>360</v>
      </c>
      <c r="B397" s="405" t="s">
        <v>1767</v>
      </c>
      <c r="C397" s="476"/>
      <c r="D397" s="407" t="s">
        <v>583</v>
      </c>
      <c r="E397" s="542">
        <v>160</v>
      </c>
      <c r="F397" s="542"/>
      <c r="G397" s="465" t="s">
        <v>1474</v>
      </c>
      <c r="H397" s="408">
        <v>61514</v>
      </c>
      <c r="I397" s="407"/>
      <c r="J397" s="405"/>
      <c r="K397" s="458">
        <f>SUM(H341:H397)</f>
        <v>5791573.4895898635</v>
      </c>
    </row>
    <row r="398" spans="1:11" x14ac:dyDescent="0.25">
      <c r="A398" s="534" t="s">
        <v>882</v>
      </c>
      <c r="B398" s="543"/>
      <c r="C398" s="544"/>
      <c r="D398" s="407"/>
      <c r="E398" s="545"/>
      <c r="F398" s="545"/>
      <c r="G398" s="545"/>
      <c r="H398" s="546"/>
      <c r="I398" s="545"/>
      <c r="J398" s="545"/>
    </row>
    <row r="399" spans="1:11" ht="202.5" x14ac:dyDescent="0.25">
      <c r="A399" s="512">
        <v>361</v>
      </c>
      <c r="B399" s="401" t="s">
        <v>277</v>
      </c>
      <c r="C399" s="523" t="s">
        <v>264</v>
      </c>
      <c r="D399" s="524" t="s">
        <v>251</v>
      </c>
      <c r="E399" s="525">
        <v>0.15</v>
      </c>
      <c r="F399" s="526" t="s">
        <v>278</v>
      </c>
      <c r="G399" s="465" t="s">
        <v>142</v>
      </c>
      <c r="H399" s="404">
        <v>13295</v>
      </c>
      <c r="I399" s="479"/>
      <c r="J399" s="547" t="s">
        <v>103</v>
      </c>
    </row>
    <row r="400" spans="1:11" ht="73.5" customHeight="1" x14ac:dyDescent="0.25">
      <c r="A400" s="503">
        <v>362</v>
      </c>
      <c r="B400" s="401" t="s">
        <v>1143</v>
      </c>
      <c r="C400" s="402" t="s">
        <v>657</v>
      </c>
      <c r="D400" s="403" t="s">
        <v>583</v>
      </c>
      <c r="E400" s="470">
        <v>2600</v>
      </c>
      <c r="F400" s="462">
        <v>700</v>
      </c>
      <c r="G400" s="465"/>
      <c r="H400" s="404">
        <v>209081</v>
      </c>
      <c r="I400" s="403" t="s">
        <v>658</v>
      </c>
      <c r="J400" s="464" t="s">
        <v>659</v>
      </c>
    </row>
    <row r="401" spans="1:11" ht="112.5" x14ac:dyDescent="0.25">
      <c r="A401" s="512">
        <v>363</v>
      </c>
      <c r="B401" s="401" t="s">
        <v>1144</v>
      </c>
      <c r="C401" s="402" t="s">
        <v>661</v>
      </c>
      <c r="D401" s="403" t="s">
        <v>583</v>
      </c>
      <c r="E401" s="480">
        <v>100</v>
      </c>
      <c r="F401" s="462">
        <v>600</v>
      </c>
      <c r="G401" s="465"/>
      <c r="H401" s="404">
        <v>3809</v>
      </c>
      <c r="I401" s="403" t="s">
        <v>662</v>
      </c>
      <c r="J401" s="464" t="s">
        <v>625</v>
      </c>
    </row>
    <row r="402" spans="1:11" ht="56.25" x14ac:dyDescent="0.25">
      <c r="A402" s="503">
        <v>364</v>
      </c>
      <c r="B402" s="401" t="s">
        <v>1145</v>
      </c>
      <c r="C402" s="401" t="s">
        <v>664</v>
      </c>
      <c r="D402" s="403" t="s">
        <v>583</v>
      </c>
      <c r="E402" s="480">
        <v>905</v>
      </c>
      <c r="F402" s="423">
        <v>1000</v>
      </c>
      <c r="G402" s="465"/>
      <c r="H402" s="466">
        <v>84328</v>
      </c>
      <c r="I402" s="403" t="s">
        <v>533</v>
      </c>
      <c r="J402" s="464" t="s">
        <v>630</v>
      </c>
    </row>
    <row r="403" spans="1:11" ht="112.5" x14ac:dyDescent="0.25">
      <c r="A403" s="512">
        <v>365</v>
      </c>
      <c r="B403" s="401" t="s">
        <v>1146</v>
      </c>
      <c r="C403" s="464" t="s">
        <v>665</v>
      </c>
      <c r="D403" s="471" t="s">
        <v>583</v>
      </c>
      <c r="E403" s="472">
        <v>5000</v>
      </c>
      <c r="F403" s="516">
        <v>700</v>
      </c>
      <c r="G403" s="465"/>
      <c r="H403" s="404">
        <v>396950</v>
      </c>
      <c r="I403" s="471" t="s">
        <v>658</v>
      </c>
      <c r="J403" s="401" t="s">
        <v>848</v>
      </c>
    </row>
    <row r="404" spans="1:11" ht="101.25" x14ac:dyDescent="0.25">
      <c r="A404" s="503">
        <v>366</v>
      </c>
      <c r="B404" s="401" t="s">
        <v>1147</v>
      </c>
      <c r="C404" s="402" t="s">
        <v>667</v>
      </c>
      <c r="D404" s="403" t="s">
        <v>583</v>
      </c>
      <c r="E404" s="470">
        <v>3400</v>
      </c>
      <c r="F404" s="462">
        <v>315</v>
      </c>
      <c r="G404" s="465" t="s">
        <v>100</v>
      </c>
      <c r="H404" s="404">
        <v>75678</v>
      </c>
      <c r="I404" s="403" t="s">
        <v>668</v>
      </c>
      <c r="J404" s="464" t="s">
        <v>510</v>
      </c>
    </row>
    <row r="405" spans="1:11" ht="112.5" x14ac:dyDescent="0.25">
      <c r="A405" s="512">
        <v>367</v>
      </c>
      <c r="B405" s="401" t="s">
        <v>1148</v>
      </c>
      <c r="C405" s="402" t="s">
        <v>670</v>
      </c>
      <c r="D405" s="403" t="s">
        <v>583</v>
      </c>
      <c r="E405" s="470">
        <v>1500</v>
      </c>
      <c r="F405" s="462">
        <v>500</v>
      </c>
      <c r="G405" s="465" t="s">
        <v>100</v>
      </c>
      <c r="H405" s="468">
        <v>52405</v>
      </c>
      <c r="I405" s="403" t="s">
        <v>662</v>
      </c>
      <c r="J405" s="464" t="s">
        <v>625</v>
      </c>
    </row>
    <row r="406" spans="1:11" ht="112.5" x14ac:dyDescent="0.25">
      <c r="A406" s="503">
        <v>368</v>
      </c>
      <c r="B406" s="401" t="s">
        <v>1149</v>
      </c>
      <c r="C406" s="401" t="s">
        <v>670</v>
      </c>
      <c r="D406" s="403" t="s">
        <v>583</v>
      </c>
      <c r="E406" s="480">
        <v>740</v>
      </c>
      <c r="F406" s="462">
        <v>500</v>
      </c>
      <c r="G406" s="465" t="s">
        <v>100</v>
      </c>
      <c r="H406" s="404">
        <v>25853</v>
      </c>
      <c r="I406" s="403" t="s">
        <v>662</v>
      </c>
      <c r="J406" s="464" t="s">
        <v>531</v>
      </c>
    </row>
    <row r="407" spans="1:11" ht="112.5" x14ac:dyDescent="0.25">
      <c r="A407" s="512">
        <v>369</v>
      </c>
      <c r="B407" s="401" t="s">
        <v>1570</v>
      </c>
      <c r="C407" s="402" t="s">
        <v>670</v>
      </c>
      <c r="D407" s="403" t="s">
        <v>583</v>
      </c>
      <c r="E407" s="462">
        <v>396</v>
      </c>
      <c r="F407" s="462">
        <v>500</v>
      </c>
      <c r="G407" s="465" t="s">
        <v>100</v>
      </c>
      <c r="H407" s="468">
        <v>13835</v>
      </c>
      <c r="I407" s="403" t="s">
        <v>662</v>
      </c>
      <c r="J407" s="464" t="s">
        <v>531</v>
      </c>
    </row>
    <row r="408" spans="1:11" ht="56.25" x14ac:dyDescent="0.25">
      <c r="A408" s="503">
        <v>370</v>
      </c>
      <c r="B408" s="401" t="s">
        <v>1150</v>
      </c>
      <c r="C408" s="402" t="s">
        <v>670</v>
      </c>
      <c r="D408" s="403" t="s">
        <v>583</v>
      </c>
      <c r="E408" s="462">
        <v>256</v>
      </c>
      <c r="F408" s="423">
        <v>1000</v>
      </c>
      <c r="G408" s="465" t="s">
        <v>100</v>
      </c>
      <c r="H408" s="468">
        <v>21881</v>
      </c>
      <c r="I408" s="403" t="s">
        <v>533</v>
      </c>
      <c r="J408" s="464" t="s">
        <v>630</v>
      </c>
    </row>
    <row r="409" spans="1:11" ht="56.25" x14ac:dyDescent="0.25">
      <c r="A409" s="512">
        <v>371</v>
      </c>
      <c r="B409" s="401" t="s">
        <v>1151</v>
      </c>
      <c r="C409" s="402" t="s">
        <v>670</v>
      </c>
      <c r="D409" s="403" t="s">
        <v>583</v>
      </c>
      <c r="E409" s="462">
        <v>150</v>
      </c>
      <c r="F409" s="423">
        <v>1000</v>
      </c>
      <c r="G409" s="465" t="s">
        <v>100</v>
      </c>
      <c r="H409" s="404">
        <v>12821</v>
      </c>
      <c r="I409" s="403" t="s">
        <v>533</v>
      </c>
      <c r="J409" s="464" t="s">
        <v>630</v>
      </c>
    </row>
    <row r="410" spans="1:11" ht="112.5" x14ac:dyDescent="0.25">
      <c r="A410" s="503">
        <v>372</v>
      </c>
      <c r="B410" s="401" t="s">
        <v>1152</v>
      </c>
      <c r="C410" s="402" t="s">
        <v>670</v>
      </c>
      <c r="D410" s="403" t="s">
        <v>583</v>
      </c>
      <c r="E410" s="462">
        <v>140</v>
      </c>
      <c r="F410" s="462">
        <v>500</v>
      </c>
      <c r="G410" s="465" t="s">
        <v>100</v>
      </c>
      <c r="H410" s="404">
        <v>4891</v>
      </c>
      <c r="I410" s="403" t="s">
        <v>662</v>
      </c>
      <c r="J410" s="464" t="s">
        <v>531</v>
      </c>
      <c r="K410" s="458">
        <f>SUM(H399:H410)</f>
        <v>914827</v>
      </c>
    </row>
    <row r="411" spans="1:11" x14ac:dyDescent="0.25">
      <c r="A411" s="500" t="s">
        <v>676</v>
      </c>
      <c r="B411" s="501"/>
      <c r="C411" s="501"/>
      <c r="D411" s="501"/>
      <c r="E411" s="501"/>
      <c r="F411" s="501"/>
      <c r="G411" s="501"/>
      <c r="H411" s="501"/>
      <c r="I411" s="501"/>
      <c r="J411" s="502"/>
    </row>
    <row r="412" spans="1:11" ht="78.75" x14ac:dyDescent="0.25">
      <c r="A412" s="503">
        <v>373</v>
      </c>
      <c r="B412" s="402" t="s">
        <v>677</v>
      </c>
      <c r="C412" s="402" t="s">
        <v>678</v>
      </c>
      <c r="D412" s="403" t="s">
        <v>583</v>
      </c>
      <c r="E412" s="462">
        <v>110</v>
      </c>
      <c r="F412" s="462">
        <v>100</v>
      </c>
      <c r="G412" s="403" t="s">
        <v>111</v>
      </c>
      <c r="H412" s="491">
        <v>1671.21</v>
      </c>
      <c r="I412" s="403" t="s">
        <v>679</v>
      </c>
      <c r="J412" s="464" t="s">
        <v>585</v>
      </c>
    </row>
    <row r="413" spans="1:11" ht="90" x14ac:dyDescent="0.25">
      <c r="A413" s="503">
        <v>374</v>
      </c>
      <c r="B413" s="402" t="s">
        <v>680</v>
      </c>
      <c r="C413" s="402" t="s">
        <v>678</v>
      </c>
      <c r="D413" s="403" t="s">
        <v>583</v>
      </c>
      <c r="E413" s="462">
        <v>42</v>
      </c>
      <c r="F413" s="462">
        <v>150</v>
      </c>
      <c r="G413" s="403" t="s">
        <v>111</v>
      </c>
      <c r="H413" s="491">
        <v>638.1</v>
      </c>
      <c r="I413" s="403" t="s">
        <v>679</v>
      </c>
      <c r="J413" s="464" t="s">
        <v>541</v>
      </c>
    </row>
    <row r="414" spans="1:11" ht="90" x14ac:dyDescent="0.25">
      <c r="A414" s="503">
        <v>375</v>
      </c>
      <c r="B414" s="402" t="s">
        <v>681</v>
      </c>
      <c r="C414" s="402" t="s">
        <v>678</v>
      </c>
      <c r="D414" s="403" t="s">
        <v>583</v>
      </c>
      <c r="E414" s="462">
        <v>118</v>
      </c>
      <c r="F414" s="462">
        <v>150</v>
      </c>
      <c r="G414" s="403" t="s">
        <v>111</v>
      </c>
      <c r="H414" s="491">
        <v>1792.75</v>
      </c>
      <c r="I414" s="403" t="s">
        <v>679</v>
      </c>
      <c r="J414" s="464" t="s">
        <v>541</v>
      </c>
    </row>
    <row r="415" spans="1:11" ht="90" x14ac:dyDescent="0.25">
      <c r="A415" s="503">
        <v>376</v>
      </c>
      <c r="B415" s="401" t="s">
        <v>682</v>
      </c>
      <c r="C415" s="401" t="s">
        <v>678</v>
      </c>
      <c r="D415" s="403" t="s">
        <v>583</v>
      </c>
      <c r="E415" s="462">
        <v>830</v>
      </c>
      <c r="F415" s="462">
        <v>150</v>
      </c>
      <c r="G415" s="403" t="s">
        <v>111</v>
      </c>
      <c r="H415" s="491">
        <v>12610.03</v>
      </c>
      <c r="I415" s="403" t="s">
        <v>679</v>
      </c>
      <c r="J415" s="464" t="s">
        <v>541</v>
      </c>
    </row>
    <row r="416" spans="1:11" ht="90" x14ac:dyDescent="0.25">
      <c r="A416" s="503">
        <v>377</v>
      </c>
      <c r="B416" s="402" t="s">
        <v>683</v>
      </c>
      <c r="C416" s="402" t="s">
        <v>678</v>
      </c>
      <c r="D416" s="403" t="s">
        <v>583</v>
      </c>
      <c r="E416" s="462">
        <v>164</v>
      </c>
      <c r="F416" s="462">
        <v>150</v>
      </c>
      <c r="G416" s="403" t="s">
        <v>111</v>
      </c>
      <c r="H416" s="491">
        <v>2491.62</v>
      </c>
      <c r="I416" s="403" t="s">
        <v>679</v>
      </c>
      <c r="J416" s="464" t="s">
        <v>541</v>
      </c>
    </row>
    <row r="417" spans="1:10" ht="90" x14ac:dyDescent="0.25">
      <c r="A417" s="503">
        <v>378</v>
      </c>
      <c r="B417" s="402" t="s">
        <v>684</v>
      </c>
      <c r="C417" s="402" t="s">
        <v>678</v>
      </c>
      <c r="D417" s="403" t="s">
        <v>583</v>
      </c>
      <c r="E417" s="462">
        <v>107</v>
      </c>
      <c r="F417" s="462">
        <v>150</v>
      </c>
      <c r="G417" s="403" t="s">
        <v>111</v>
      </c>
      <c r="H417" s="491">
        <v>1625.63</v>
      </c>
      <c r="I417" s="403" t="s">
        <v>679</v>
      </c>
      <c r="J417" s="464" t="s">
        <v>541</v>
      </c>
    </row>
    <row r="418" spans="1:10" ht="90" x14ac:dyDescent="0.25">
      <c r="A418" s="503">
        <v>379</v>
      </c>
      <c r="B418" s="401" t="s">
        <v>685</v>
      </c>
      <c r="C418" s="402" t="s">
        <v>678</v>
      </c>
      <c r="D418" s="403" t="s">
        <v>583</v>
      </c>
      <c r="E418" s="462">
        <v>27</v>
      </c>
      <c r="F418" s="462">
        <v>150</v>
      </c>
      <c r="G418" s="403" t="s">
        <v>111</v>
      </c>
      <c r="H418" s="491">
        <v>410.20569999999998</v>
      </c>
      <c r="I418" s="403" t="s">
        <v>679</v>
      </c>
      <c r="J418" s="464" t="s">
        <v>541</v>
      </c>
    </row>
    <row r="419" spans="1:10" ht="90" x14ac:dyDescent="0.25">
      <c r="A419" s="503">
        <v>380</v>
      </c>
      <c r="B419" s="401" t="s">
        <v>686</v>
      </c>
      <c r="C419" s="401" t="s">
        <v>678</v>
      </c>
      <c r="D419" s="403" t="s">
        <v>583</v>
      </c>
      <c r="E419" s="462">
        <v>136</v>
      </c>
      <c r="F419" s="462">
        <v>150</v>
      </c>
      <c r="G419" s="403" t="s">
        <v>111</v>
      </c>
      <c r="H419" s="491">
        <v>2066.2199999999998</v>
      </c>
      <c r="I419" s="403" t="s">
        <v>679</v>
      </c>
      <c r="J419" s="464" t="s">
        <v>541</v>
      </c>
    </row>
    <row r="420" spans="1:10" ht="90" x14ac:dyDescent="0.25">
      <c r="A420" s="503">
        <v>381</v>
      </c>
      <c r="B420" s="474" t="s">
        <v>687</v>
      </c>
      <c r="C420" s="402" t="s">
        <v>678</v>
      </c>
      <c r="D420" s="403" t="s">
        <v>583</v>
      </c>
      <c r="E420" s="462">
        <v>75</v>
      </c>
      <c r="F420" s="462">
        <v>150</v>
      </c>
      <c r="G420" s="403" t="s">
        <v>111</v>
      </c>
      <c r="H420" s="491">
        <v>1139.46</v>
      </c>
      <c r="I420" s="403" t="s">
        <v>679</v>
      </c>
      <c r="J420" s="464" t="s">
        <v>541</v>
      </c>
    </row>
    <row r="421" spans="1:10" ht="90" x14ac:dyDescent="0.25">
      <c r="A421" s="503">
        <v>382</v>
      </c>
      <c r="B421" s="402" t="s">
        <v>688</v>
      </c>
      <c r="C421" s="402" t="s">
        <v>678</v>
      </c>
      <c r="D421" s="403" t="s">
        <v>583</v>
      </c>
      <c r="E421" s="462">
        <v>57</v>
      </c>
      <c r="F421" s="462">
        <v>150</v>
      </c>
      <c r="G421" s="403" t="s">
        <v>111</v>
      </c>
      <c r="H421" s="491">
        <v>865.98979999999995</v>
      </c>
      <c r="I421" s="403" t="s">
        <v>679</v>
      </c>
      <c r="J421" s="464" t="s">
        <v>541</v>
      </c>
    </row>
    <row r="422" spans="1:10" ht="78.75" x14ac:dyDescent="0.25">
      <c r="A422" s="503">
        <v>383</v>
      </c>
      <c r="B422" s="401" t="s">
        <v>689</v>
      </c>
      <c r="C422" s="401" t="s">
        <v>678</v>
      </c>
      <c r="D422" s="403" t="s">
        <v>583</v>
      </c>
      <c r="E422" s="462">
        <v>253</v>
      </c>
      <c r="F422" s="462">
        <v>200</v>
      </c>
      <c r="G422" s="403" t="s">
        <v>111</v>
      </c>
      <c r="H422" s="491">
        <v>7382.68</v>
      </c>
      <c r="I422" s="403" t="s">
        <v>690</v>
      </c>
      <c r="J422" s="464" t="s">
        <v>523</v>
      </c>
    </row>
    <row r="423" spans="1:10" ht="78.75" x14ac:dyDescent="0.25">
      <c r="A423" s="503">
        <v>384</v>
      </c>
      <c r="B423" s="401" t="s">
        <v>691</v>
      </c>
      <c r="C423" s="401" t="s">
        <v>678</v>
      </c>
      <c r="D423" s="403" t="s">
        <v>583</v>
      </c>
      <c r="E423" s="462">
        <v>157</v>
      </c>
      <c r="F423" s="462">
        <v>200</v>
      </c>
      <c r="G423" s="403" t="s">
        <v>111</v>
      </c>
      <c r="H423" s="491">
        <v>4581.34</v>
      </c>
      <c r="I423" s="403" t="s">
        <v>690</v>
      </c>
      <c r="J423" s="464" t="s">
        <v>523</v>
      </c>
    </row>
    <row r="424" spans="1:10" ht="90" x14ac:dyDescent="0.25">
      <c r="A424" s="503">
        <v>385</v>
      </c>
      <c r="B424" s="401" t="s">
        <v>692</v>
      </c>
      <c r="C424" s="402" t="s">
        <v>678</v>
      </c>
      <c r="D424" s="403" t="s">
        <v>583</v>
      </c>
      <c r="E424" s="462">
        <v>188</v>
      </c>
      <c r="F424" s="462">
        <v>150</v>
      </c>
      <c r="G424" s="403" t="s">
        <v>111</v>
      </c>
      <c r="H424" s="491">
        <v>2856.25</v>
      </c>
      <c r="I424" s="403" t="s">
        <v>679</v>
      </c>
      <c r="J424" s="464" t="s">
        <v>541</v>
      </c>
    </row>
    <row r="425" spans="1:10" ht="78.75" x14ac:dyDescent="0.25">
      <c r="A425" s="503">
        <v>386</v>
      </c>
      <c r="B425" s="402" t="s">
        <v>693</v>
      </c>
      <c r="C425" s="401" t="s">
        <v>678</v>
      </c>
      <c r="D425" s="403" t="s">
        <v>583</v>
      </c>
      <c r="E425" s="462">
        <v>42</v>
      </c>
      <c r="F425" s="462">
        <v>200</v>
      </c>
      <c r="G425" s="403" t="s">
        <v>111</v>
      </c>
      <c r="H425" s="491">
        <v>1225.58</v>
      </c>
      <c r="I425" s="403" t="s">
        <v>690</v>
      </c>
      <c r="J425" s="464" t="s">
        <v>523</v>
      </c>
    </row>
    <row r="426" spans="1:10" ht="78.75" x14ac:dyDescent="0.25">
      <c r="A426" s="503">
        <v>387</v>
      </c>
      <c r="B426" s="402" t="s">
        <v>694</v>
      </c>
      <c r="C426" s="401" t="s">
        <v>678</v>
      </c>
      <c r="D426" s="403" t="s">
        <v>583</v>
      </c>
      <c r="E426" s="462">
        <v>217</v>
      </c>
      <c r="F426" s="462">
        <v>200</v>
      </c>
      <c r="G426" s="403" t="s">
        <v>111</v>
      </c>
      <c r="H426" s="491">
        <v>6332.18</v>
      </c>
      <c r="I426" s="403" t="s">
        <v>690</v>
      </c>
      <c r="J426" s="464" t="s">
        <v>523</v>
      </c>
    </row>
    <row r="427" spans="1:10" ht="78.75" x14ac:dyDescent="0.25">
      <c r="A427" s="503">
        <v>388</v>
      </c>
      <c r="B427" s="401" t="s">
        <v>695</v>
      </c>
      <c r="C427" s="401" t="s">
        <v>678</v>
      </c>
      <c r="D427" s="403" t="s">
        <v>583</v>
      </c>
      <c r="E427" s="462">
        <v>125</v>
      </c>
      <c r="F427" s="462">
        <v>200</v>
      </c>
      <c r="G427" s="403" t="s">
        <v>111</v>
      </c>
      <c r="H427" s="491">
        <v>3647.57</v>
      </c>
      <c r="I427" s="403" t="s">
        <v>690</v>
      </c>
      <c r="J427" s="464" t="s">
        <v>523</v>
      </c>
    </row>
    <row r="428" spans="1:10" ht="78.75" x14ac:dyDescent="0.25">
      <c r="A428" s="503">
        <v>389</v>
      </c>
      <c r="B428" s="401" t="s">
        <v>696</v>
      </c>
      <c r="C428" s="401" t="s">
        <v>678</v>
      </c>
      <c r="D428" s="403" t="s">
        <v>583</v>
      </c>
      <c r="E428" s="462">
        <v>145</v>
      </c>
      <c r="F428" s="462">
        <v>200</v>
      </c>
      <c r="G428" s="403" t="s">
        <v>111</v>
      </c>
      <c r="H428" s="491">
        <v>4231.18</v>
      </c>
      <c r="I428" s="403" t="s">
        <v>690</v>
      </c>
      <c r="J428" s="464" t="s">
        <v>523</v>
      </c>
    </row>
    <row r="429" spans="1:10" ht="101.25" x14ac:dyDescent="0.25">
      <c r="A429" s="503">
        <v>390</v>
      </c>
      <c r="B429" s="402" t="s">
        <v>697</v>
      </c>
      <c r="C429" s="402" t="s">
        <v>678</v>
      </c>
      <c r="D429" s="403" t="s">
        <v>583</v>
      </c>
      <c r="E429" s="462">
        <v>64</v>
      </c>
      <c r="F429" s="462">
        <v>300</v>
      </c>
      <c r="G429" s="403" t="s">
        <v>111</v>
      </c>
      <c r="H429" s="491">
        <v>1553.02</v>
      </c>
      <c r="I429" s="403" t="s">
        <v>668</v>
      </c>
      <c r="J429" s="464" t="s">
        <v>510</v>
      </c>
    </row>
    <row r="430" spans="1:10" ht="90" x14ac:dyDescent="0.25">
      <c r="A430" s="503">
        <v>391</v>
      </c>
      <c r="B430" s="402" t="s">
        <v>698</v>
      </c>
      <c r="C430" s="402" t="s">
        <v>678</v>
      </c>
      <c r="D430" s="403" t="s">
        <v>583</v>
      </c>
      <c r="E430" s="462">
        <v>80</v>
      </c>
      <c r="F430" s="462">
        <v>100</v>
      </c>
      <c r="G430" s="403" t="s">
        <v>111</v>
      </c>
      <c r="H430" s="491">
        <v>1215.42</v>
      </c>
      <c r="I430" s="403" t="s">
        <v>679</v>
      </c>
      <c r="J430" s="464" t="s">
        <v>541</v>
      </c>
    </row>
    <row r="431" spans="1:10" ht="101.25" x14ac:dyDescent="0.25">
      <c r="A431" s="503">
        <v>392</v>
      </c>
      <c r="B431" s="401" t="s">
        <v>699</v>
      </c>
      <c r="C431" s="401" t="s">
        <v>678</v>
      </c>
      <c r="D431" s="403" t="s">
        <v>583</v>
      </c>
      <c r="E431" s="462">
        <v>104</v>
      </c>
      <c r="F431" s="462">
        <v>300</v>
      </c>
      <c r="G431" s="403" t="s">
        <v>111</v>
      </c>
      <c r="H431" s="491">
        <v>2523.66</v>
      </c>
      <c r="I431" s="403" t="s">
        <v>668</v>
      </c>
      <c r="J431" s="464" t="s">
        <v>510</v>
      </c>
    </row>
    <row r="432" spans="1:10" ht="101.25" x14ac:dyDescent="0.25">
      <c r="A432" s="503">
        <v>393</v>
      </c>
      <c r="B432" s="402" t="s">
        <v>700</v>
      </c>
      <c r="C432" s="402" t="s">
        <v>678</v>
      </c>
      <c r="D432" s="403" t="s">
        <v>583</v>
      </c>
      <c r="E432" s="462">
        <v>186</v>
      </c>
      <c r="F432" s="462">
        <v>300</v>
      </c>
      <c r="G432" s="403" t="s">
        <v>111</v>
      </c>
      <c r="H432" s="491">
        <v>4513.47</v>
      </c>
      <c r="I432" s="403" t="s">
        <v>668</v>
      </c>
      <c r="J432" s="464" t="s">
        <v>510</v>
      </c>
    </row>
    <row r="433" spans="1:10" ht="101.25" x14ac:dyDescent="0.25">
      <c r="A433" s="503">
        <v>394</v>
      </c>
      <c r="B433" s="402" t="s">
        <v>701</v>
      </c>
      <c r="C433" s="402" t="s">
        <v>678</v>
      </c>
      <c r="D433" s="403" t="s">
        <v>583</v>
      </c>
      <c r="E433" s="462">
        <v>70</v>
      </c>
      <c r="F433" s="462">
        <v>300</v>
      </c>
      <c r="G433" s="403" t="s">
        <v>111</v>
      </c>
      <c r="H433" s="491">
        <v>1698.62</v>
      </c>
      <c r="I433" s="403" t="s">
        <v>668</v>
      </c>
      <c r="J433" s="464" t="s">
        <v>510</v>
      </c>
    </row>
    <row r="434" spans="1:10" ht="101.25" x14ac:dyDescent="0.25">
      <c r="A434" s="503">
        <v>395</v>
      </c>
      <c r="B434" s="401" t="s">
        <v>702</v>
      </c>
      <c r="C434" s="401" t="s">
        <v>678</v>
      </c>
      <c r="D434" s="403" t="s">
        <v>583</v>
      </c>
      <c r="E434" s="462">
        <v>700</v>
      </c>
      <c r="F434" s="462">
        <v>300</v>
      </c>
      <c r="G434" s="403" t="s">
        <v>111</v>
      </c>
      <c r="H434" s="491">
        <v>16986.189999999999</v>
      </c>
      <c r="I434" s="403" t="s">
        <v>668</v>
      </c>
      <c r="J434" s="464" t="s">
        <v>510</v>
      </c>
    </row>
    <row r="435" spans="1:10" ht="101.25" x14ac:dyDescent="0.25">
      <c r="A435" s="503">
        <v>396</v>
      </c>
      <c r="B435" s="402" t="s">
        <v>703</v>
      </c>
      <c r="C435" s="402" t="s">
        <v>678</v>
      </c>
      <c r="D435" s="403" t="s">
        <v>583</v>
      </c>
      <c r="E435" s="462">
        <v>90</v>
      </c>
      <c r="F435" s="462">
        <v>300</v>
      </c>
      <c r="G435" s="403" t="s">
        <v>111</v>
      </c>
      <c r="H435" s="491">
        <v>2183.94</v>
      </c>
      <c r="I435" s="403" t="s">
        <v>668</v>
      </c>
      <c r="J435" s="464" t="s">
        <v>510</v>
      </c>
    </row>
    <row r="436" spans="1:10" ht="101.25" x14ac:dyDescent="0.25">
      <c r="A436" s="503">
        <v>397</v>
      </c>
      <c r="B436" s="402" t="s">
        <v>704</v>
      </c>
      <c r="C436" s="402" t="s">
        <v>678</v>
      </c>
      <c r="D436" s="403" t="s">
        <v>583</v>
      </c>
      <c r="E436" s="462">
        <v>270</v>
      </c>
      <c r="F436" s="462">
        <v>300</v>
      </c>
      <c r="G436" s="403" t="s">
        <v>111</v>
      </c>
      <c r="H436" s="491">
        <v>6551.82</v>
      </c>
      <c r="I436" s="403" t="s">
        <v>668</v>
      </c>
      <c r="J436" s="464" t="s">
        <v>510</v>
      </c>
    </row>
    <row r="437" spans="1:10" ht="101.25" x14ac:dyDescent="0.25">
      <c r="A437" s="503">
        <v>398</v>
      </c>
      <c r="B437" s="401" t="s">
        <v>705</v>
      </c>
      <c r="C437" s="401" t="s">
        <v>678</v>
      </c>
      <c r="D437" s="403" t="s">
        <v>583</v>
      </c>
      <c r="E437" s="462">
        <v>65</v>
      </c>
      <c r="F437" s="462">
        <v>300</v>
      </c>
      <c r="G437" s="403" t="s">
        <v>111</v>
      </c>
      <c r="H437" s="491">
        <v>1577.29</v>
      </c>
      <c r="I437" s="403" t="s">
        <v>668</v>
      </c>
      <c r="J437" s="464" t="s">
        <v>510</v>
      </c>
    </row>
    <row r="438" spans="1:10" ht="101.25" x14ac:dyDescent="0.25">
      <c r="A438" s="503">
        <v>399</v>
      </c>
      <c r="B438" s="402" t="s">
        <v>706</v>
      </c>
      <c r="C438" s="402" t="s">
        <v>678</v>
      </c>
      <c r="D438" s="403" t="s">
        <v>583</v>
      </c>
      <c r="E438" s="462">
        <v>54</v>
      </c>
      <c r="F438" s="462">
        <v>300</v>
      </c>
      <c r="G438" s="403" t="s">
        <v>111</v>
      </c>
      <c r="H438" s="491">
        <v>1310.3599999999999</v>
      </c>
      <c r="I438" s="403" t="s">
        <v>668</v>
      </c>
      <c r="J438" s="464" t="s">
        <v>510</v>
      </c>
    </row>
    <row r="439" spans="1:10" ht="101.25" x14ac:dyDescent="0.25">
      <c r="A439" s="503">
        <v>400</v>
      </c>
      <c r="B439" s="402" t="s">
        <v>707</v>
      </c>
      <c r="C439" s="402" t="s">
        <v>678</v>
      </c>
      <c r="D439" s="403" t="s">
        <v>583</v>
      </c>
      <c r="E439" s="462">
        <v>329</v>
      </c>
      <c r="F439" s="462">
        <v>400</v>
      </c>
      <c r="G439" s="403" t="s">
        <v>111</v>
      </c>
      <c r="H439" s="491">
        <v>7983.51</v>
      </c>
      <c r="I439" s="403" t="s">
        <v>668</v>
      </c>
      <c r="J439" s="464" t="s">
        <v>510</v>
      </c>
    </row>
    <row r="440" spans="1:10" ht="101.25" x14ac:dyDescent="0.25">
      <c r="A440" s="503">
        <v>401</v>
      </c>
      <c r="B440" s="401" t="s">
        <v>708</v>
      </c>
      <c r="C440" s="401" t="s">
        <v>678</v>
      </c>
      <c r="D440" s="403" t="s">
        <v>583</v>
      </c>
      <c r="E440" s="462">
        <v>400</v>
      </c>
      <c r="F440" s="462">
        <v>400</v>
      </c>
      <c r="G440" s="403" t="s">
        <v>111</v>
      </c>
      <c r="H440" s="491">
        <v>9706.4</v>
      </c>
      <c r="I440" s="403" t="s">
        <v>668</v>
      </c>
      <c r="J440" s="464" t="s">
        <v>510</v>
      </c>
    </row>
    <row r="441" spans="1:10" ht="101.25" x14ac:dyDescent="0.25">
      <c r="A441" s="503">
        <v>402</v>
      </c>
      <c r="B441" s="402" t="s">
        <v>709</v>
      </c>
      <c r="C441" s="402" t="s">
        <v>678</v>
      </c>
      <c r="D441" s="403" t="s">
        <v>583</v>
      </c>
      <c r="E441" s="462">
        <v>527</v>
      </c>
      <c r="F441" s="462">
        <v>400</v>
      </c>
      <c r="G441" s="403" t="s">
        <v>111</v>
      </c>
      <c r="H441" s="491">
        <v>12788.18</v>
      </c>
      <c r="I441" s="403" t="s">
        <v>668</v>
      </c>
      <c r="J441" s="464" t="s">
        <v>510</v>
      </c>
    </row>
    <row r="442" spans="1:10" ht="112.5" x14ac:dyDescent="0.25">
      <c r="A442" s="503">
        <v>403</v>
      </c>
      <c r="B442" s="402" t="s">
        <v>710</v>
      </c>
      <c r="C442" s="402" t="s">
        <v>678</v>
      </c>
      <c r="D442" s="403" t="s">
        <v>583</v>
      </c>
      <c r="E442" s="462">
        <v>314</v>
      </c>
      <c r="F442" s="462">
        <v>500</v>
      </c>
      <c r="G442" s="403" t="s">
        <v>111</v>
      </c>
      <c r="H442" s="491">
        <v>11959.71</v>
      </c>
      <c r="I442" s="403" t="s">
        <v>662</v>
      </c>
      <c r="J442" s="464" t="s">
        <v>531</v>
      </c>
    </row>
    <row r="443" spans="1:10" ht="112.5" x14ac:dyDescent="0.25">
      <c r="A443" s="503">
        <v>404</v>
      </c>
      <c r="B443" s="402" t="s">
        <v>711</v>
      </c>
      <c r="C443" s="402" t="s">
        <v>678</v>
      </c>
      <c r="D443" s="403" t="s">
        <v>583</v>
      </c>
      <c r="E443" s="462">
        <v>68</v>
      </c>
      <c r="F443" s="462">
        <v>500</v>
      </c>
      <c r="G443" s="403" t="s">
        <v>111</v>
      </c>
      <c r="H443" s="491">
        <v>2590</v>
      </c>
      <c r="I443" s="403" t="s">
        <v>662</v>
      </c>
      <c r="J443" s="464" t="s">
        <v>531</v>
      </c>
    </row>
    <row r="444" spans="1:10" ht="112.5" x14ac:dyDescent="0.25">
      <c r="A444" s="503">
        <v>405</v>
      </c>
      <c r="B444" s="401" t="s">
        <v>849</v>
      </c>
      <c r="C444" s="402" t="s">
        <v>678</v>
      </c>
      <c r="D444" s="471" t="s">
        <v>583</v>
      </c>
      <c r="E444" s="516">
        <v>191</v>
      </c>
      <c r="F444" s="516">
        <v>700</v>
      </c>
      <c r="G444" s="471" t="s">
        <v>111</v>
      </c>
      <c r="H444" s="548">
        <v>15359.38</v>
      </c>
      <c r="I444" s="471" t="s">
        <v>658</v>
      </c>
      <c r="J444" s="401" t="s">
        <v>850</v>
      </c>
    </row>
    <row r="445" spans="1:10" ht="112.5" x14ac:dyDescent="0.25">
      <c r="A445" s="503">
        <v>406</v>
      </c>
      <c r="B445" s="474" t="s">
        <v>712</v>
      </c>
      <c r="C445" s="402" t="s">
        <v>678</v>
      </c>
      <c r="D445" s="403" t="s">
        <v>583</v>
      </c>
      <c r="E445" s="470">
        <v>1286</v>
      </c>
      <c r="F445" s="462">
        <v>800</v>
      </c>
      <c r="G445" s="549" t="s">
        <v>111</v>
      </c>
      <c r="H445" s="491">
        <v>103414.48</v>
      </c>
      <c r="I445" s="403" t="s">
        <v>658</v>
      </c>
      <c r="J445" s="464" t="s">
        <v>659</v>
      </c>
    </row>
    <row r="446" spans="1:10" ht="112.5" x14ac:dyDescent="0.25">
      <c r="A446" s="503">
        <v>407</v>
      </c>
      <c r="B446" s="474" t="s">
        <v>713</v>
      </c>
      <c r="C446" s="402" t="s">
        <v>714</v>
      </c>
      <c r="D446" s="403" t="s">
        <v>583</v>
      </c>
      <c r="E446" s="480">
        <v>200</v>
      </c>
      <c r="F446" s="462">
        <v>500</v>
      </c>
      <c r="G446" s="549" t="s">
        <v>505</v>
      </c>
      <c r="H446" s="491">
        <v>8475.4699999999993</v>
      </c>
      <c r="I446" s="403" t="s">
        <v>662</v>
      </c>
      <c r="J446" s="464" t="s">
        <v>625</v>
      </c>
    </row>
    <row r="447" spans="1:10" ht="112.5" x14ac:dyDescent="0.25">
      <c r="A447" s="503">
        <v>408</v>
      </c>
      <c r="B447" s="401" t="s">
        <v>715</v>
      </c>
      <c r="C447" s="401" t="s">
        <v>714</v>
      </c>
      <c r="D447" s="403" t="s">
        <v>583</v>
      </c>
      <c r="E447" s="480">
        <v>191</v>
      </c>
      <c r="F447" s="462">
        <v>700</v>
      </c>
      <c r="G447" s="549" t="s">
        <v>505</v>
      </c>
      <c r="H447" s="491">
        <v>17089</v>
      </c>
      <c r="I447" s="403" t="s">
        <v>658</v>
      </c>
      <c r="J447" s="464" t="s">
        <v>567</v>
      </c>
    </row>
    <row r="448" spans="1:10" ht="112.5" x14ac:dyDescent="0.25">
      <c r="A448" s="503">
        <v>409</v>
      </c>
      <c r="B448" s="474" t="s">
        <v>716</v>
      </c>
      <c r="C448" s="402" t="s">
        <v>714</v>
      </c>
      <c r="D448" s="403" t="s">
        <v>583</v>
      </c>
      <c r="E448" s="470">
        <v>1286</v>
      </c>
      <c r="F448" s="462">
        <v>800</v>
      </c>
      <c r="G448" s="549" t="s">
        <v>505</v>
      </c>
      <c r="H448" s="491">
        <v>115059.95</v>
      </c>
      <c r="I448" s="403" t="s">
        <v>658</v>
      </c>
      <c r="J448" s="464" t="s">
        <v>567</v>
      </c>
    </row>
    <row r="449" spans="1:11" ht="112.5" x14ac:dyDescent="0.25">
      <c r="A449" s="503">
        <v>410</v>
      </c>
      <c r="B449" s="402" t="s">
        <v>717</v>
      </c>
      <c r="C449" s="402" t="s">
        <v>718</v>
      </c>
      <c r="D449" s="403" t="s">
        <v>583</v>
      </c>
      <c r="E449" s="480">
        <v>354</v>
      </c>
      <c r="F449" s="462">
        <v>500</v>
      </c>
      <c r="G449" s="549" t="s">
        <v>505</v>
      </c>
      <c r="H449" s="491">
        <v>15001.58</v>
      </c>
      <c r="I449" s="403" t="s">
        <v>662</v>
      </c>
      <c r="J449" s="464" t="s">
        <v>531</v>
      </c>
    </row>
    <row r="450" spans="1:11" ht="112.5" x14ac:dyDescent="0.25">
      <c r="A450" s="503">
        <v>411</v>
      </c>
      <c r="B450" s="474" t="s">
        <v>719</v>
      </c>
      <c r="C450" s="402" t="s">
        <v>718</v>
      </c>
      <c r="D450" s="403" t="s">
        <v>583</v>
      </c>
      <c r="E450" s="480">
        <v>117</v>
      </c>
      <c r="F450" s="462">
        <v>500</v>
      </c>
      <c r="G450" s="549" t="s">
        <v>505</v>
      </c>
      <c r="H450" s="491">
        <v>4958.1499999999996</v>
      </c>
      <c r="I450" s="403" t="s">
        <v>662</v>
      </c>
      <c r="J450" s="464" t="s">
        <v>531</v>
      </c>
    </row>
    <row r="451" spans="1:11" ht="112.5" x14ac:dyDescent="0.25">
      <c r="A451" s="503">
        <v>412</v>
      </c>
      <c r="B451" s="402" t="s">
        <v>720</v>
      </c>
      <c r="C451" s="402" t="s">
        <v>718</v>
      </c>
      <c r="D451" s="403" t="s">
        <v>583</v>
      </c>
      <c r="E451" s="462">
        <v>455</v>
      </c>
      <c r="F451" s="462">
        <v>500</v>
      </c>
      <c r="G451" s="549" t="s">
        <v>505</v>
      </c>
      <c r="H451" s="491">
        <v>19281.7</v>
      </c>
      <c r="I451" s="403" t="s">
        <v>662</v>
      </c>
      <c r="J451" s="464" t="s">
        <v>625</v>
      </c>
    </row>
    <row r="452" spans="1:11" ht="112.5" x14ac:dyDescent="0.25">
      <c r="A452" s="503">
        <v>413</v>
      </c>
      <c r="B452" s="402" t="s">
        <v>721</v>
      </c>
      <c r="C452" s="402" t="s">
        <v>718</v>
      </c>
      <c r="D452" s="403" t="s">
        <v>583</v>
      </c>
      <c r="E452" s="462">
        <v>138</v>
      </c>
      <c r="F452" s="462">
        <v>500</v>
      </c>
      <c r="G452" s="549" t="s">
        <v>505</v>
      </c>
      <c r="H452" s="491">
        <v>5848.08</v>
      </c>
      <c r="I452" s="403" t="s">
        <v>662</v>
      </c>
      <c r="J452" s="464" t="s">
        <v>625</v>
      </c>
    </row>
    <row r="453" spans="1:11" ht="112.5" x14ac:dyDescent="0.25">
      <c r="A453" s="503">
        <v>414</v>
      </c>
      <c r="B453" s="474" t="s">
        <v>722</v>
      </c>
      <c r="C453" s="402" t="s">
        <v>718</v>
      </c>
      <c r="D453" s="403" t="s">
        <v>583</v>
      </c>
      <c r="E453" s="462">
        <v>158</v>
      </c>
      <c r="F453" s="462">
        <v>500</v>
      </c>
      <c r="G453" s="549" t="s">
        <v>505</v>
      </c>
      <c r="H453" s="491">
        <v>6695.62</v>
      </c>
      <c r="I453" s="403" t="s">
        <v>662</v>
      </c>
      <c r="J453" s="464" t="s">
        <v>625</v>
      </c>
    </row>
    <row r="454" spans="1:11" ht="112.5" x14ac:dyDescent="0.25">
      <c r="A454" s="503">
        <v>415</v>
      </c>
      <c r="B454" s="464" t="s">
        <v>723</v>
      </c>
      <c r="C454" s="402" t="s">
        <v>718</v>
      </c>
      <c r="D454" s="403" t="s">
        <v>583</v>
      </c>
      <c r="E454" s="462">
        <v>69</v>
      </c>
      <c r="F454" s="462">
        <v>500</v>
      </c>
      <c r="G454" s="549" t="s">
        <v>505</v>
      </c>
      <c r="H454" s="491">
        <v>2924.04</v>
      </c>
      <c r="I454" s="403" t="s">
        <v>662</v>
      </c>
      <c r="J454" s="464" t="s">
        <v>625</v>
      </c>
    </row>
    <row r="455" spans="1:11" ht="112.5" x14ac:dyDescent="0.25">
      <c r="A455" s="503">
        <v>416</v>
      </c>
      <c r="B455" s="402" t="s">
        <v>724</v>
      </c>
      <c r="C455" s="402" t="s">
        <v>718</v>
      </c>
      <c r="D455" s="403" t="s">
        <v>583</v>
      </c>
      <c r="E455" s="462">
        <v>53</v>
      </c>
      <c r="F455" s="462">
        <v>600</v>
      </c>
      <c r="G455" s="549" t="s">
        <v>505</v>
      </c>
      <c r="H455" s="491">
        <v>2246</v>
      </c>
      <c r="I455" s="403" t="s">
        <v>662</v>
      </c>
      <c r="J455" s="464" t="s">
        <v>531</v>
      </c>
    </row>
    <row r="456" spans="1:11" ht="112.5" x14ac:dyDescent="0.25">
      <c r="A456" s="503">
        <v>417</v>
      </c>
      <c r="B456" s="402" t="s">
        <v>725</v>
      </c>
      <c r="C456" s="402" t="s">
        <v>718</v>
      </c>
      <c r="D456" s="403" t="s">
        <v>583</v>
      </c>
      <c r="E456" s="462">
        <v>553</v>
      </c>
      <c r="F456" s="462">
        <v>800</v>
      </c>
      <c r="G456" s="549" t="s">
        <v>505</v>
      </c>
      <c r="H456" s="491">
        <v>49477.57</v>
      </c>
      <c r="I456" s="403" t="s">
        <v>658</v>
      </c>
      <c r="J456" s="464" t="s">
        <v>659</v>
      </c>
    </row>
    <row r="457" spans="1:11" ht="112.5" x14ac:dyDescent="0.25">
      <c r="A457" s="503">
        <v>418</v>
      </c>
      <c r="B457" s="402" t="s">
        <v>1739</v>
      </c>
      <c r="C457" s="402" t="s">
        <v>145</v>
      </c>
      <c r="D457" s="403" t="s">
        <v>72</v>
      </c>
      <c r="E457" s="462">
        <v>480</v>
      </c>
      <c r="F457" s="464"/>
      <c r="G457" s="549">
        <v>2018</v>
      </c>
      <c r="H457" s="491">
        <v>223.37440999999998</v>
      </c>
      <c r="I457" s="403" t="s">
        <v>134</v>
      </c>
      <c r="J457" s="401" t="s">
        <v>247</v>
      </c>
      <c r="K457" s="499">
        <f>SUM(H412:H457)</f>
        <v>506763.97990999999</v>
      </c>
    </row>
    <row r="458" spans="1:11" x14ac:dyDescent="0.25">
      <c r="A458" s="500" t="s">
        <v>726</v>
      </c>
      <c r="B458" s="501"/>
      <c r="C458" s="501"/>
      <c r="D458" s="501"/>
      <c r="E458" s="501"/>
      <c r="F458" s="501"/>
      <c r="G458" s="501"/>
      <c r="H458" s="501"/>
      <c r="I458" s="501"/>
      <c r="J458" s="502"/>
    </row>
    <row r="459" spans="1:11" ht="33.75" x14ac:dyDescent="0.25">
      <c r="A459" s="512">
        <v>419</v>
      </c>
      <c r="B459" s="401" t="s">
        <v>268</v>
      </c>
      <c r="C459" s="523" t="s">
        <v>264</v>
      </c>
      <c r="D459" s="524" t="s">
        <v>251</v>
      </c>
      <c r="E459" s="525">
        <v>9.0370000000000008</v>
      </c>
      <c r="F459" s="526" t="s">
        <v>269</v>
      </c>
      <c r="G459" s="465" t="s">
        <v>1678</v>
      </c>
      <c r="H459" s="404">
        <v>3881.4561400000002</v>
      </c>
      <c r="I459" s="479"/>
      <c r="J459" s="547" t="s">
        <v>980</v>
      </c>
    </row>
    <row r="460" spans="1:11" ht="33.75" x14ac:dyDescent="0.25">
      <c r="A460" s="512">
        <v>420</v>
      </c>
      <c r="B460" s="401" t="s">
        <v>273</v>
      </c>
      <c r="C460" s="523" t="s">
        <v>264</v>
      </c>
      <c r="D460" s="524" t="s">
        <v>251</v>
      </c>
      <c r="E460" s="525">
        <v>6.1020000000000003</v>
      </c>
      <c r="F460" s="526">
        <v>225</v>
      </c>
      <c r="G460" s="465" t="s">
        <v>1693</v>
      </c>
      <c r="H460" s="404">
        <f>Фин.потребности!C458</f>
        <v>273914.69618000003</v>
      </c>
      <c r="I460" s="479"/>
      <c r="J460" s="547" t="s">
        <v>103</v>
      </c>
    </row>
    <row r="461" spans="1:11" ht="33.75" x14ac:dyDescent="0.25">
      <c r="A461" s="512">
        <v>421</v>
      </c>
      <c r="B461" s="401" t="s">
        <v>275</v>
      </c>
      <c r="C461" s="523" t="s">
        <v>264</v>
      </c>
      <c r="D461" s="524" t="s">
        <v>251</v>
      </c>
      <c r="E461" s="525">
        <v>0.27500000000000002</v>
      </c>
      <c r="F461" s="526" t="s">
        <v>276</v>
      </c>
      <c r="G461" s="465" t="s">
        <v>89</v>
      </c>
      <c r="H461" s="404">
        <v>3391.6746400000002</v>
      </c>
      <c r="I461" s="479"/>
      <c r="J461" s="547" t="s">
        <v>103</v>
      </c>
    </row>
    <row r="462" spans="1:11" ht="90" x14ac:dyDescent="0.25">
      <c r="A462" s="512">
        <v>422</v>
      </c>
      <c r="B462" s="401" t="s">
        <v>727</v>
      </c>
      <c r="C462" s="464"/>
      <c r="D462" s="403" t="s">
        <v>233</v>
      </c>
      <c r="E462" s="462">
        <v>24</v>
      </c>
      <c r="F462" s="462">
        <v>150</v>
      </c>
      <c r="G462" s="403" t="s">
        <v>505</v>
      </c>
      <c r="H462" s="404">
        <v>406195</v>
      </c>
      <c r="I462" s="403" t="s">
        <v>540</v>
      </c>
      <c r="J462" s="464" t="s">
        <v>541</v>
      </c>
    </row>
    <row r="463" spans="1:11" ht="90" x14ac:dyDescent="0.25">
      <c r="A463" s="512">
        <v>423</v>
      </c>
      <c r="B463" s="401" t="s">
        <v>728</v>
      </c>
      <c r="C463" s="464"/>
      <c r="D463" s="403" t="s">
        <v>233</v>
      </c>
      <c r="E463" s="462">
        <v>11</v>
      </c>
      <c r="F463" s="462">
        <v>150</v>
      </c>
      <c r="G463" s="403" t="s">
        <v>505</v>
      </c>
      <c r="H463" s="404">
        <v>177996</v>
      </c>
      <c r="I463" s="403" t="s">
        <v>540</v>
      </c>
      <c r="J463" s="464" t="s">
        <v>541</v>
      </c>
    </row>
    <row r="464" spans="1:11" ht="90" x14ac:dyDescent="0.25">
      <c r="A464" s="512">
        <v>424</v>
      </c>
      <c r="B464" s="401" t="s">
        <v>729</v>
      </c>
      <c r="C464" s="464"/>
      <c r="D464" s="403" t="s">
        <v>233</v>
      </c>
      <c r="E464" s="462">
        <v>7</v>
      </c>
      <c r="F464" s="462">
        <v>150</v>
      </c>
      <c r="G464" s="403" t="s">
        <v>505</v>
      </c>
      <c r="H464" s="404">
        <v>109874</v>
      </c>
      <c r="I464" s="403" t="s">
        <v>540</v>
      </c>
      <c r="J464" s="464" t="s">
        <v>541</v>
      </c>
    </row>
    <row r="465" spans="1:10" ht="90" x14ac:dyDescent="0.25">
      <c r="A465" s="512">
        <v>425</v>
      </c>
      <c r="B465" s="401" t="s">
        <v>730</v>
      </c>
      <c r="C465" s="464"/>
      <c r="D465" s="403" t="s">
        <v>233</v>
      </c>
      <c r="E465" s="462">
        <v>10</v>
      </c>
      <c r="F465" s="462">
        <v>150</v>
      </c>
      <c r="G465" s="403" t="s">
        <v>505</v>
      </c>
      <c r="H465" s="404">
        <v>168699</v>
      </c>
      <c r="I465" s="403" t="s">
        <v>540</v>
      </c>
      <c r="J465" s="464" t="s">
        <v>541</v>
      </c>
    </row>
    <row r="466" spans="1:10" ht="90" x14ac:dyDescent="0.25">
      <c r="A466" s="512">
        <v>426</v>
      </c>
      <c r="B466" s="401" t="s">
        <v>1195</v>
      </c>
      <c r="C466" s="464"/>
      <c r="D466" s="403" t="s">
        <v>233</v>
      </c>
      <c r="E466" s="462">
        <v>4</v>
      </c>
      <c r="F466" s="462">
        <v>150</v>
      </c>
      <c r="G466" s="403" t="s">
        <v>505</v>
      </c>
      <c r="H466" s="404">
        <v>75728</v>
      </c>
      <c r="I466" s="403" t="s">
        <v>540</v>
      </c>
      <c r="J466" s="464" t="s">
        <v>541</v>
      </c>
    </row>
    <row r="467" spans="1:10" ht="90" x14ac:dyDescent="0.25">
      <c r="A467" s="512">
        <v>427</v>
      </c>
      <c r="B467" s="401" t="s">
        <v>732</v>
      </c>
      <c r="C467" s="464"/>
      <c r="D467" s="403" t="s">
        <v>233</v>
      </c>
      <c r="E467" s="462">
        <v>4</v>
      </c>
      <c r="F467" s="462">
        <v>150</v>
      </c>
      <c r="G467" s="403" t="s">
        <v>505</v>
      </c>
      <c r="H467" s="404">
        <v>66600</v>
      </c>
      <c r="I467" s="403" t="s">
        <v>540</v>
      </c>
      <c r="J467" s="464" t="s">
        <v>541</v>
      </c>
    </row>
    <row r="468" spans="1:10" ht="78.75" x14ac:dyDescent="0.25">
      <c r="A468" s="512">
        <v>428</v>
      </c>
      <c r="B468" s="401" t="s">
        <v>733</v>
      </c>
      <c r="C468" s="464"/>
      <c r="D468" s="403" t="s">
        <v>233</v>
      </c>
      <c r="E468" s="462">
        <v>0</v>
      </c>
      <c r="F468" s="462">
        <v>150</v>
      </c>
      <c r="G468" s="403" t="s">
        <v>505</v>
      </c>
      <c r="H468" s="404">
        <v>5916</v>
      </c>
      <c r="I468" s="403" t="s">
        <v>540</v>
      </c>
      <c r="J468" s="464" t="s">
        <v>585</v>
      </c>
    </row>
    <row r="469" spans="1:10" ht="78.75" x14ac:dyDescent="0.25">
      <c r="A469" s="512">
        <v>429</v>
      </c>
      <c r="B469" s="401" t="s">
        <v>734</v>
      </c>
      <c r="C469" s="464"/>
      <c r="D469" s="403" t="s">
        <v>233</v>
      </c>
      <c r="E469" s="462">
        <v>29</v>
      </c>
      <c r="F469" s="462">
        <v>150</v>
      </c>
      <c r="G469" s="403" t="s">
        <v>505</v>
      </c>
      <c r="H469" s="404">
        <v>487333</v>
      </c>
      <c r="I469" s="403" t="s">
        <v>540</v>
      </c>
      <c r="J469" s="464" t="s">
        <v>585</v>
      </c>
    </row>
    <row r="470" spans="1:10" ht="90" x14ac:dyDescent="0.25">
      <c r="A470" s="512">
        <v>430</v>
      </c>
      <c r="B470" s="401" t="s">
        <v>735</v>
      </c>
      <c r="C470" s="464"/>
      <c r="D470" s="403" t="s">
        <v>233</v>
      </c>
      <c r="E470" s="462">
        <v>8</v>
      </c>
      <c r="F470" s="462">
        <v>150</v>
      </c>
      <c r="G470" s="403" t="s">
        <v>505</v>
      </c>
      <c r="H470" s="404">
        <v>136920</v>
      </c>
      <c r="I470" s="403" t="s">
        <v>540</v>
      </c>
      <c r="J470" s="464" t="s">
        <v>541</v>
      </c>
    </row>
    <row r="471" spans="1:10" ht="90" x14ac:dyDescent="0.25">
      <c r="A471" s="512">
        <v>431</v>
      </c>
      <c r="B471" s="401" t="s">
        <v>736</v>
      </c>
      <c r="C471" s="464"/>
      <c r="D471" s="403" t="s">
        <v>233</v>
      </c>
      <c r="E471" s="462">
        <v>16</v>
      </c>
      <c r="F471" s="462">
        <v>150</v>
      </c>
      <c r="G471" s="403" t="s">
        <v>505</v>
      </c>
      <c r="H471" s="404">
        <v>270459</v>
      </c>
      <c r="I471" s="403" t="s">
        <v>540</v>
      </c>
      <c r="J471" s="464" t="s">
        <v>541</v>
      </c>
    </row>
    <row r="472" spans="1:10" ht="78.75" x14ac:dyDescent="0.25">
      <c r="A472" s="512">
        <v>432</v>
      </c>
      <c r="B472" s="401" t="s">
        <v>1196</v>
      </c>
      <c r="C472" s="464"/>
      <c r="D472" s="403" t="s">
        <v>233</v>
      </c>
      <c r="E472" s="462">
        <v>6</v>
      </c>
      <c r="F472" s="462">
        <v>200</v>
      </c>
      <c r="G472" s="403" t="s">
        <v>505</v>
      </c>
      <c r="H472" s="404">
        <v>207137</v>
      </c>
      <c r="I472" s="403" t="s">
        <v>513</v>
      </c>
      <c r="J472" s="464" t="s">
        <v>523</v>
      </c>
    </row>
    <row r="473" spans="1:10" ht="78.75" x14ac:dyDescent="0.25">
      <c r="A473" s="512">
        <v>433</v>
      </c>
      <c r="B473" s="401" t="s">
        <v>1197</v>
      </c>
      <c r="C473" s="464"/>
      <c r="D473" s="403" t="s">
        <v>233</v>
      </c>
      <c r="E473" s="462">
        <v>73</v>
      </c>
      <c r="F473" s="462">
        <v>200</v>
      </c>
      <c r="G473" s="403" t="s">
        <v>505</v>
      </c>
      <c r="H473" s="404">
        <v>2370383</v>
      </c>
      <c r="I473" s="403" t="s">
        <v>513</v>
      </c>
      <c r="J473" s="464" t="s">
        <v>523</v>
      </c>
    </row>
    <row r="474" spans="1:10" ht="78.75" x14ac:dyDescent="0.25">
      <c r="A474" s="512">
        <v>434</v>
      </c>
      <c r="B474" s="401" t="s">
        <v>1198</v>
      </c>
      <c r="C474" s="464"/>
      <c r="D474" s="403" t="s">
        <v>233</v>
      </c>
      <c r="E474" s="462">
        <v>124</v>
      </c>
      <c r="F474" s="462">
        <v>200</v>
      </c>
      <c r="G474" s="403" t="s">
        <v>505</v>
      </c>
      <c r="H474" s="404">
        <v>4030072</v>
      </c>
      <c r="I474" s="403" t="s">
        <v>513</v>
      </c>
      <c r="J474" s="464" t="s">
        <v>523</v>
      </c>
    </row>
    <row r="475" spans="1:10" ht="78.75" x14ac:dyDescent="0.25">
      <c r="A475" s="512">
        <v>435</v>
      </c>
      <c r="B475" s="401" t="s">
        <v>1199</v>
      </c>
      <c r="C475" s="464"/>
      <c r="D475" s="403" t="s">
        <v>233</v>
      </c>
      <c r="E475" s="462">
        <v>121</v>
      </c>
      <c r="F475" s="462">
        <v>200</v>
      </c>
      <c r="G475" s="403" t="s">
        <v>505</v>
      </c>
      <c r="H475" s="404">
        <v>3914816</v>
      </c>
      <c r="I475" s="403" t="s">
        <v>513</v>
      </c>
      <c r="J475" s="464" t="s">
        <v>523</v>
      </c>
    </row>
    <row r="476" spans="1:10" ht="90" x14ac:dyDescent="0.25">
      <c r="A476" s="512">
        <v>436</v>
      </c>
      <c r="B476" s="401" t="s">
        <v>741</v>
      </c>
      <c r="C476" s="464"/>
      <c r="D476" s="403" t="s">
        <v>233</v>
      </c>
      <c r="E476" s="462">
        <v>10</v>
      </c>
      <c r="F476" s="462">
        <v>100</v>
      </c>
      <c r="G476" s="403" t="s">
        <v>505</v>
      </c>
      <c r="H476" s="404">
        <v>165487</v>
      </c>
      <c r="I476" s="403" t="s">
        <v>540</v>
      </c>
      <c r="J476" s="464" t="s">
        <v>541</v>
      </c>
    </row>
    <row r="477" spans="1:10" ht="78.75" x14ac:dyDescent="0.25">
      <c r="A477" s="512">
        <v>437</v>
      </c>
      <c r="B477" s="401" t="s">
        <v>1200</v>
      </c>
      <c r="C477" s="464"/>
      <c r="D477" s="403" t="s">
        <v>233</v>
      </c>
      <c r="E477" s="462">
        <v>71</v>
      </c>
      <c r="F477" s="462">
        <v>200</v>
      </c>
      <c r="G477" s="403" t="s">
        <v>505</v>
      </c>
      <c r="H477" s="404">
        <v>2306423</v>
      </c>
      <c r="I477" s="403" t="s">
        <v>513</v>
      </c>
      <c r="J477" s="464" t="s">
        <v>523</v>
      </c>
    </row>
    <row r="478" spans="1:10" ht="78.75" x14ac:dyDescent="0.25">
      <c r="A478" s="512">
        <v>438</v>
      </c>
      <c r="B478" s="401" t="s">
        <v>743</v>
      </c>
      <c r="C478" s="464"/>
      <c r="D478" s="403" t="s">
        <v>233</v>
      </c>
      <c r="E478" s="462">
        <v>76</v>
      </c>
      <c r="F478" s="462">
        <v>200</v>
      </c>
      <c r="G478" s="403" t="s">
        <v>505</v>
      </c>
      <c r="H478" s="404">
        <v>2463886</v>
      </c>
      <c r="I478" s="403" t="s">
        <v>513</v>
      </c>
      <c r="J478" s="464" t="s">
        <v>523</v>
      </c>
    </row>
    <row r="479" spans="1:10" ht="90" x14ac:dyDescent="0.25">
      <c r="A479" s="512">
        <v>439</v>
      </c>
      <c r="B479" s="401" t="s">
        <v>1201</v>
      </c>
      <c r="C479" s="464"/>
      <c r="D479" s="403" t="s">
        <v>233</v>
      </c>
      <c r="E479" s="462">
        <v>9</v>
      </c>
      <c r="F479" s="462">
        <v>200</v>
      </c>
      <c r="G479" s="403" t="s">
        <v>505</v>
      </c>
      <c r="H479" s="404">
        <v>296095</v>
      </c>
      <c r="I479" s="403" t="s">
        <v>513</v>
      </c>
      <c r="J479" s="464" t="s">
        <v>514</v>
      </c>
    </row>
    <row r="480" spans="1:10" ht="78.75" x14ac:dyDescent="0.25">
      <c r="A480" s="512">
        <v>440</v>
      </c>
      <c r="B480" s="401" t="s">
        <v>1202</v>
      </c>
      <c r="C480" s="464"/>
      <c r="D480" s="403" t="s">
        <v>233</v>
      </c>
      <c r="E480" s="462">
        <v>48</v>
      </c>
      <c r="F480" s="462">
        <v>100</v>
      </c>
      <c r="G480" s="403" t="s">
        <v>505</v>
      </c>
      <c r="H480" s="404">
        <v>803769</v>
      </c>
      <c r="I480" s="403" t="s">
        <v>540</v>
      </c>
      <c r="J480" s="401" t="s">
        <v>832</v>
      </c>
    </row>
    <row r="481" spans="1:10" ht="78.75" x14ac:dyDescent="0.25">
      <c r="A481" s="512">
        <v>441</v>
      </c>
      <c r="B481" s="401" t="s">
        <v>1203</v>
      </c>
      <c r="C481" s="464"/>
      <c r="D481" s="403" t="s">
        <v>233</v>
      </c>
      <c r="E481" s="462">
        <v>52</v>
      </c>
      <c r="F481" s="462">
        <v>200</v>
      </c>
      <c r="G481" s="403" t="s">
        <v>505</v>
      </c>
      <c r="H481" s="404">
        <v>1696702</v>
      </c>
      <c r="I481" s="403" t="s">
        <v>513</v>
      </c>
      <c r="J481" s="464" t="s">
        <v>523</v>
      </c>
    </row>
    <row r="482" spans="1:10" ht="78.75" x14ac:dyDescent="0.25">
      <c r="A482" s="512">
        <v>442</v>
      </c>
      <c r="B482" s="401" t="s">
        <v>1204</v>
      </c>
      <c r="C482" s="464"/>
      <c r="D482" s="403" t="s">
        <v>233</v>
      </c>
      <c r="E482" s="462">
        <v>3</v>
      </c>
      <c r="F482" s="462">
        <v>200</v>
      </c>
      <c r="G482" s="403" t="s">
        <v>505</v>
      </c>
      <c r="H482" s="404">
        <v>98763</v>
      </c>
      <c r="I482" s="403" t="s">
        <v>513</v>
      </c>
      <c r="J482" s="464" t="s">
        <v>523</v>
      </c>
    </row>
    <row r="483" spans="1:10" ht="78.75" x14ac:dyDescent="0.25">
      <c r="A483" s="512">
        <v>443</v>
      </c>
      <c r="B483" s="401" t="s">
        <v>748</v>
      </c>
      <c r="C483" s="464"/>
      <c r="D483" s="403" t="s">
        <v>233</v>
      </c>
      <c r="E483" s="462">
        <v>1</v>
      </c>
      <c r="F483" s="462">
        <v>200</v>
      </c>
      <c r="G483" s="403" t="s">
        <v>505</v>
      </c>
      <c r="H483" s="404">
        <v>39252</v>
      </c>
      <c r="I483" s="403" t="s">
        <v>513</v>
      </c>
      <c r="J483" s="464" t="s">
        <v>523</v>
      </c>
    </row>
    <row r="484" spans="1:10" ht="78.75" x14ac:dyDescent="0.25">
      <c r="A484" s="512">
        <v>444</v>
      </c>
      <c r="B484" s="401" t="s">
        <v>890</v>
      </c>
      <c r="C484" s="464"/>
      <c r="D484" s="403" t="s">
        <v>233</v>
      </c>
      <c r="E484" s="462">
        <v>1</v>
      </c>
      <c r="F484" s="462">
        <v>200</v>
      </c>
      <c r="G484" s="403" t="s">
        <v>505</v>
      </c>
      <c r="H484" s="404">
        <v>43051</v>
      </c>
      <c r="I484" s="403" t="s">
        <v>513</v>
      </c>
      <c r="J484" s="464" t="s">
        <v>523</v>
      </c>
    </row>
    <row r="485" spans="1:10" ht="78.75" x14ac:dyDescent="0.25">
      <c r="A485" s="512">
        <v>445</v>
      </c>
      <c r="B485" s="401" t="s">
        <v>1205</v>
      </c>
      <c r="C485" s="464"/>
      <c r="D485" s="403" t="s">
        <v>233</v>
      </c>
      <c r="E485" s="462">
        <v>1</v>
      </c>
      <c r="F485" s="462">
        <v>200</v>
      </c>
      <c r="G485" s="403" t="s">
        <v>505</v>
      </c>
      <c r="H485" s="404">
        <v>35453</v>
      </c>
      <c r="I485" s="403" t="s">
        <v>513</v>
      </c>
      <c r="J485" s="464" t="s">
        <v>523</v>
      </c>
    </row>
    <row r="486" spans="1:10" ht="78.75" x14ac:dyDescent="0.25">
      <c r="A486" s="512">
        <v>446</v>
      </c>
      <c r="B486" s="401" t="s">
        <v>1206</v>
      </c>
      <c r="C486" s="474"/>
      <c r="D486" s="403" t="s">
        <v>233</v>
      </c>
      <c r="E486" s="462">
        <v>1</v>
      </c>
      <c r="F486" s="462">
        <v>200</v>
      </c>
      <c r="G486" s="403" t="s">
        <v>505</v>
      </c>
      <c r="H486" s="404">
        <v>34187</v>
      </c>
      <c r="I486" s="403" t="s">
        <v>513</v>
      </c>
      <c r="J486" s="464" t="s">
        <v>523</v>
      </c>
    </row>
    <row r="487" spans="1:10" ht="78.75" x14ac:dyDescent="0.25">
      <c r="A487" s="512">
        <v>447</v>
      </c>
      <c r="B487" s="401" t="s">
        <v>1207</v>
      </c>
      <c r="C487" s="464"/>
      <c r="D487" s="403" t="s">
        <v>233</v>
      </c>
      <c r="E487" s="462">
        <v>1</v>
      </c>
      <c r="F487" s="462">
        <v>200</v>
      </c>
      <c r="G487" s="403" t="s">
        <v>505</v>
      </c>
      <c r="H487" s="404">
        <v>27856</v>
      </c>
      <c r="I487" s="403" t="s">
        <v>513</v>
      </c>
      <c r="J487" s="464" t="s">
        <v>523</v>
      </c>
    </row>
    <row r="488" spans="1:10" ht="78.75" x14ac:dyDescent="0.25">
      <c r="A488" s="512">
        <v>448</v>
      </c>
      <c r="B488" s="401" t="s">
        <v>1208</v>
      </c>
      <c r="C488" s="464"/>
      <c r="D488" s="403" t="s">
        <v>233</v>
      </c>
      <c r="E488" s="462">
        <v>8</v>
      </c>
      <c r="F488" s="462">
        <v>200</v>
      </c>
      <c r="G488" s="403" t="s">
        <v>505</v>
      </c>
      <c r="H488" s="404">
        <v>272232</v>
      </c>
      <c r="I488" s="403" t="s">
        <v>513</v>
      </c>
      <c r="J488" s="464" t="s">
        <v>523</v>
      </c>
    </row>
    <row r="489" spans="1:10" ht="78.75" x14ac:dyDescent="0.25">
      <c r="A489" s="512">
        <v>449</v>
      </c>
      <c r="B489" s="401" t="s">
        <v>1209</v>
      </c>
      <c r="C489" s="464"/>
      <c r="D489" s="403" t="s">
        <v>233</v>
      </c>
      <c r="E489" s="462">
        <v>1</v>
      </c>
      <c r="F489" s="462">
        <v>200</v>
      </c>
      <c r="G489" s="403" t="s">
        <v>505</v>
      </c>
      <c r="H489" s="404">
        <v>29122</v>
      </c>
      <c r="I489" s="403" t="s">
        <v>513</v>
      </c>
      <c r="J489" s="464" t="s">
        <v>523</v>
      </c>
    </row>
    <row r="490" spans="1:10" ht="78.75" x14ac:dyDescent="0.25">
      <c r="A490" s="512">
        <v>450</v>
      </c>
      <c r="B490" s="401" t="s">
        <v>755</v>
      </c>
      <c r="C490" s="464"/>
      <c r="D490" s="403" t="s">
        <v>233</v>
      </c>
      <c r="E490" s="462">
        <v>1</v>
      </c>
      <c r="F490" s="462">
        <v>200</v>
      </c>
      <c r="G490" s="403" t="s">
        <v>505</v>
      </c>
      <c r="H490" s="404">
        <v>41784</v>
      </c>
      <c r="I490" s="403" t="s">
        <v>513</v>
      </c>
      <c r="J490" s="464" t="s">
        <v>523</v>
      </c>
    </row>
    <row r="491" spans="1:10" ht="78.75" x14ac:dyDescent="0.25">
      <c r="A491" s="512">
        <v>451</v>
      </c>
      <c r="B491" s="401" t="s">
        <v>1210</v>
      </c>
      <c r="C491" s="464"/>
      <c r="D491" s="403" t="s">
        <v>233</v>
      </c>
      <c r="E491" s="462">
        <v>1</v>
      </c>
      <c r="F491" s="462">
        <v>200</v>
      </c>
      <c r="G491" s="403" t="s">
        <v>505</v>
      </c>
      <c r="H491" s="404">
        <v>21525</v>
      </c>
      <c r="I491" s="403" t="s">
        <v>513</v>
      </c>
      <c r="J491" s="464" t="s">
        <v>523</v>
      </c>
    </row>
    <row r="492" spans="1:10" ht="78.75" x14ac:dyDescent="0.25">
      <c r="A492" s="512">
        <v>452</v>
      </c>
      <c r="B492" s="401" t="s">
        <v>1211</v>
      </c>
      <c r="C492" s="464"/>
      <c r="D492" s="403" t="s">
        <v>233</v>
      </c>
      <c r="E492" s="462">
        <v>2</v>
      </c>
      <c r="F492" s="462">
        <v>200</v>
      </c>
      <c r="G492" s="403" t="s">
        <v>505</v>
      </c>
      <c r="H492" s="404">
        <v>69641</v>
      </c>
      <c r="I492" s="403" t="s">
        <v>513</v>
      </c>
      <c r="J492" s="464" t="s">
        <v>523</v>
      </c>
    </row>
    <row r="493" spans="1:10" ht="78.75" x14ac:dyDescent="0.25">
      <c r="A493" s="512">
        <v>453</v>
      </c>
      <c r="B493" s="401" t="s">
        <v>1212</v>
      </c>
      <c r="C493" s="464"/>
      <c r="D493" s="403" t="s">
        <v>233</v>
      </c>
      <c r="E493" s="462">
        <v>2</v>
      </c>
      <c r="F493" s="462">
        <v>200</v>
      </c>
      <c r="G493" s="403" t="s">
        <v>505</v>
      </c>
      <c r="H493" s="404">
        <v>64576</v>
      </c>
      <c r="I493" s="403" t="s">
        <v>513</v>
      </c>
      <c r="J493" s="464" t="s">
        <v>523</v>
      </c>
    </row>
    <row r="494" spans="1:10" ht="78.75" x14ac:dyDescent="0.25">
      <c r="A494" s="512">
        <v>454</v>
      </c>
      <c r="B494" s="401" t="s">
        <v>759</v>
      </c>
      <c r="C494" s="464"/>
      <c r="D494" s="403" t="s">
        <v>233</v>
      </c>
      <c r="E494" s="462">
        <v>1</v>
      </c>
      <c r="F494" s="462">
        <v>200</v>
      </c>
      <c r="G494" s="403" t="s">
        <v>505</v>
      </c>
      <c r="H494" s="404">
        <v>21525</v>
      </c>
      <c r="I494" s="403" t="s">
        <v>513</v>
      </c>
      <c r="J494" s="464" t="s">
        <v>523</v>
      </c>
    </row>
    <row r="495" spans="1:10" ht="78.75" x14ac:dyDescent="0.25">
      <c r="A495" s="512">
        <v>455</v>
      </c>
      <c r="B495" s="401" t="s">
        <v>1213</v>
      </c>
      <c r="C495" s="464"/>
      <c r="D495" s="403" t="s">
        <v>233</v>
      </c>
      <c r="E495" s="462">
        <v>0</v>
      </c>
      <c r="F495" s="462">
        <v>200</v>
      </c>
      <c r="G495" s="403" t="s">
        <v>505</v>
      </c>
      <c r="H495" s="404">
        <v>7597</v>
      </c>
      <c r="I495" s="403" t="s">
        <v>513</v>
      </c>
      <c r="J495" s="464" t="s">
        <v>523</v>
      </c>
    </row>
    <row r="496" spans="1:10" ht="78.75" x14ac:dyDescent="0.25">
      <c r="A496" s="512">
        <v>456</v>
      </c>
      <c r="B496" s="401" t="s">
        <v>935</v>
      </c>
      <c r="C496" s="464"/>
      <c r="D496" s="403" t="s">
        <v>233</v>
      </c>
      <c r="E496" s="462">
        <v>0</v>
      </c>
      <c r="F496" s="462">
        <v>200</v>
      </c>
      <c r="G496" s="403" t="s">
        <v>505</v>
      </c>
      <c r="H496" s="404">
        <v>7597</v>
      </c>
      <c r="I496" s="403" t="s">
        <v>513</v>
      </c>
      <c r="J496" s="464" t="s">
        <v>523</v>
      </c>
    </row>
    <row r="497" spans="1:10" ht="78.75" x14ac:dyDescent="0.25">
      <c r="A497" s="512">
        <v>457</v>
      </c>
      <c r="B497" s="401" t="s">
        <v>1214</v>
      </c>
      <c r="C497" s="464"/>
      <c r="D497" s="403" t="s">
        <v>233</v>
      </c>
      <c r="E497" s="462">
        <v>2</v>
      </c>
      <c r="F497" s="462">
        <v>200</v>
      </c>
      <c r="G497" s="403" t="s">
        <v>505</v>
      </c>
      <c r="H497" s="404">
        <v>50648</v>
      </c>
      <c r="I497" s="403" t="s">
        <v>513</v>
      </c>
      <c r="J497" s="464" t="s">
        <v>523</v>
      </c>
    </row>
    <row r="498" spans="1:10" ht="90" x14ac:dyDescent="0.25">
      <c r="A498" s="512">
        <v>458</v>
      </c>
      <c r="B498" s="401" t="s">
        <v>1215</v>
      </c>
      <c r="C498" s="464"/>
      <c r="D498" s="403" t="s">
        <v>233</v>
      </c>
      <c r="E498" s="462">
        <v>1</v>
      </c>
      <c r="F498" s="462">
        <v>200</v>
      </c>
      <c r="G498" s="403" t="s">
        <v>505</v>
      </c>
      <c r="H498" s="404">
        <v>21525</v>
      </c>
      <c r="I498" s="403" t="s">
        <v>513</v>
      </c>
      <c r="J498" s="464" t="s">
        <v>514</v>
      </c>
    </row>
    <row r="499" spans="1:10" ht="90" x14ac:dyDescent="0.25">
      <c r="A499" s="512">
        <v>459</v>
      </c>
      <c r="B499" s="401" t="s">
        <v>1216</v>
      </c>
      <c r="C499" s="474"/>
      <c r="D499" s="471" t="s">
        <v>233</v>
      </c>
      <c r="E499" s="516">
        <v>0</v>
      </c>
      <c r="F499" s="516">
        <v>200</v>
      </c>
      <c r="G499" s="471" t="s">
        <v>505</v>
      </c>
      <c r="H499" s="404">
        <v>3896</v>
      </c>
      <c r="I499" s="471" t="s">
        <v>513</v>
      </c>
      <c r="J499" s="464" t="s">
        <v>514</v>
      </c>
    </row>
    <row r="500" spans="1:10" ht="78.75" x14ac:dyDescent="0.25">
      <c r="A500" s="512">
        <v>460</v>
      </c>
      <c r="B500" s="401" t="s">
        <v>1217</v>
      </c>
      <c r="C500" s="464"/>
      <c r="D500" s="403" t="s">
        <v>233</v>
      </c>
      <c r="E500" s="462">
        <v>1</v>
      </c>
      <c r="F500" s="462">
        <v>200</v>
      </c>
      <c r="G500" s="403" t="s">
        <v>505</v>
      </c>
      <c r="H500" s="404">
        <v>25324</v>
      </c>
      <c r="I500" s="403" t="s">
        <v>513</v>
      </c>
      <c r="J500" s="464" t="s">
        <v>523</v>
      </c>
    </row>
    <row r="501" spans="1:10" ht="90" x14ac:dyDescent="0.25">
      <c r="A501" s="512">
        <v>461</v>
      </c>
      <c r="B501" s="401" t="s">
        <v>1218</v>
      </c>
      <c r="C501" s="464"/>
      <c r="D501" s="403" t="s">
        <v>233</v>
      </c>
      <c r="E501" s="462">
        <v>1</v>
      </c>
      <c r="F501" s="462">
        <v>200</v>
      </c>
      <c r="G501" s="403" t="s">
        <v>505</v>
      </c>
      <c r="H501" s="404">
        <v>30389</v>
      </c>
      <c r="I501" s="403" t="s">
        <v>513</v>
      </c>
      <c r="J501" s="464" t="s">
        <v>514</v>
      </c>
    </row>
    <row r="502" spans="1:10" ht="78.75" x14ac:dyDescent="0.25">
      <c r="A502" s="512">
        <v>462</v>
      </c>
      <c r="B502" s="401" t="s">
        <v>1219</v>
      </c>
      <c r="C502" s="464"/>
      <c r="D502" s="403" t="s">
        <v>233</v>
      </c>
      <c r="E502" s="462">
        <v>0</v>
      </c>
      <c r="F502" s="462">
        <v>200</v>
      </c>
      <c r="G502" s="403" t="s">
        <v>505</v>
      </c>
      <c r="H502" s="404">
        <v>11396</v>
      </c>
      <c r="I502" s="403" t="s">
        <v>513</v>
      </c>
      <c r="J502" s="464" t="s">
        <v>523</v>
      </c>
    </row>
    <row r="503" spans="1:10" ht="78.75" x14ac:dyDescent="0.25">
      <c r="A503" s="512">
        <v>463</v>
      </c>
      <c r="B503" s="401" t="s">
        <v>1220</v>
      </c>
      <c r="C503" s="464"/>
      <c r="D503" s="471" t="s">
        <v>233</v>
      </c>
      <c r="E503" s="516">
        <v>1</v>
      </c>
      <c r="F503" s="516">
        <v>200</v>
      </c>
      <c r="G503" s="471" t="s">
        <v>505</v>
      </c>
      <c r="H503" s="404">
        <v>35453</v>
      </c>
      <c r="I503" s="471" t="s">
        <v>513</v>
      </c>
      <c r="J503" s="464" t="s">
        <v>523</v>
      </c>
    </row>
    <row r="504" spans="1:10" ht="78.75" x14ac:dyDescent="0.25">
      <c r="A504" s="512">
        <v>464</v>
      </c>
      <c r="B504" s="401" t="s">
        <v>1221</v>
      </c>
      <c r="C504" s="464"/>
      <c r="D504" s="403" t="s">
        <v>233</v>
      </c>
      <c r="E504" s="462">
        <v>1</v>
      </c>
      <c r="F504" s="462">
        <v>200</v>
      </c>
      <c r="G504" s="403" t="s">
        <v>505</v>
      </c>
      <c r="H504" s="404">
        <v>17727</v>
      </c>
      <c r="I504" s="403" t="s">
        <v>513</v>
      </c>
      <c r="J504" s="464" t="s">
        <v>523</v>
      </c>
    </row>
    <row r="505" spans="1:10" ht="90" x14ac:dyDescent="0.25">
      <c r="A505" s="512">
        <v>465</v>
      </c>
      <c r="B505" s="401" t="s">
        <v>1222</v>
      </c>
      <c r="C505" s="464"/>
      <c r="D505" s="403" t="s">
        <v>233</v>
      </c>
      <c r="E505" s="462">
        <v>0</v>
      </c>
      <c r="F505" s="462">
        <v>200</v>
      </c>
      <c r="G505" s="403" t="s">
        <v>505</v>
      </c>
      <c r="H505" s="404">
        <v>10130</v>
      </c>
      <c r="I505" s="403" t="s">
        <v>513</v>
      </c>
      <c r="J505" s="401" t="s">
        <v>851</v>
      </c>
    </row>
    <row r="506" spans="1:10" ht="78.75" x14ac:dyDescent="0.25">
      <c r="A506" s="512">
        <v>466</v>
      </c>
      <c r="B506" s="401" t="s">
        <v>1223</v>
      </c>
      <c r="C506" s="464"/>
      <c r="D506" s="403" t="s">
        <v>233</v>
      </c>
      <c r="E506" s="462">
        <v>0</v>
      </c>
      <c r="F506" s="462">
        <v>200</v>
      </c>
      <c r="G506" s="403" t="s">
        <v>505</v>
      </c>
      <c r="H506" s="404">
        <v>15194</v>
      </c>
      <c r="I506" s="403" t="s">
        <v>513</v>
      </c>
      <c r="J506" s="464" t="s">
        <v>523</v>
      </c>
    </row>
    <row r="507" spans="1:10" ht="78.75" x14ac:dyDescent="0.25">
      <c r="A507" s="512">
        <v>467</v>
      </c>
      <c r="B507" s="401" t="s">
        <v>1224</v>
      </c>
      <c r="C507" s="464"/>
      <c r="D507" s="403" t="s">
        <v>233</v>
      </c>
      <c r="E507" s="462">
        <v>3</v>
      </c>
      <c r="F507" s="462">
        <v>200</v>
      </c>
      <c r="G507" s="403" t="s">
        <v>505</v>
      </c>
      <c r="H507" s="404">
        <v>84835</v>
      </c>
      <c r="I507" s="403" t="s">
        <v>513</v>
      </c>
      <c r="J507" s="464" t="s">
        <v>523</v>
      </c>
    </row>
    <row r="508" spans="1:10" ht="78.75" x14ac:dyDescent="0.25">
      <c r="A508" s="512">
        <v>468</v>
      </c>
      <c r="B508" s="401" t="s">
        <v>1225</v>
      </c>
      <c r="C508" s="464"/>
      <c r="D508" s="403" t="s">
        <v>233</v>
      </c>
      <c r="E508" s="462">
        <v>1</v>
      </c>
      <c r="F508" s="462">
        <v>200</v>
      </c>
      <c r="G508" s="403" t="s">
        <v>505</v>
      </c>
      <c r="H508" s="404">
        <v>46216</v>
      </c>
      <c r="I508" s="403" t="s">
        <v>513</v>
      </c>
      <c r="J508" s="464" t="s">
        <v>523</v>
      </c>
    </row>
    <row r="509" spans="1:10" ht="90" x14ac:dyDescent="0.25">
      <c r="A509" s="512">
        <v>469</v>
      </c>
      <c r="B509" s="401" t="s">
        <v>1226</v>
      </c>
      <c r="C509" s="464"/>
      <c r="D509" s="403" t="s">
        <v>233</v>
      </c>
      <c r="E509" s="462">
        <v>0</v>
      </c>
      <c r="F509" s="462">
        <v>200</v>
      </c>
      <c r="G509" s="403" t="s">
        <v>505</v>
      </c>
      <c r="H509" s="404">
        <v>11396</v>
      </c>
      <c r="I509" s="403" t="s">
        <v>513</v>
      </c>
      <c r="J509" s="464" t="s">
        <v>514</v>
      </c>
    </row>
    <row r="510" spans="1:10" ht="90" x14ac:dyDescent="0.25">
      <c r="A510" s="512">
        <v>470</v>
      </c>
      <c r="B510" s="401" t="s">
        <v>1227</v>
      </c>
      <c r="C510" s="464"/>
      <c r="D510" s="403" t="s">
        <v>233</v>
      </c>
      <c r="E510" s="462">
        <v>0</v>
      </c>
      <c r="F510" s="462">
        <v>200</v>
      </c>
      <c r="G510" s="403" t="s">
        <v>505</v>
      </c>
      <c r="H510" s="404">
        <v>11396</v>
      </c>
      <c r="I510" s="403" t="s">
        <v>513</v>
      </c>
      <c r="J510" s="464" t="s">
        <v>514</v>
      </c>
    </row>
    <row r="511" spans="1:10" ht="90" x14ac:dyDescent="0.25">
      <c r="A511" s="512">
        <v>471</v>
      </c>
      <c r="B511" s="401" t="s">
        <v>1228</v>
      </c>
      <c r="C511" s="464"/>
      <c r="D511" s="403" t="s">
        <v>233</v>
      </c>
      <c r="E511" s="462">
        <v>1</v>
      </c>
      <c r="F511" s="462">
        <v>200</v>
      </c>
      <c r="G511" s="403" t="s">
        <v>505</v>
      </c>
      <c r="H511" s="404">
        <v>26590</v>
      </c>
      <c r="I511" s="403" t="s">
        <v>513</v>
      </c>
      <c r="J511" s="464" t="s">
        <v>514</v>
      </c>
    </row>
    <row r="512" spans="1:10" ht="90" x14ac:dyDescent="0.2">
      <c r="A512" s="512">
        <v>472</v>
      </c>
      <c r="B512" s="401" t="s">
        <v>1229</v>
      </c>
      <c r="C512" s="473"/>
      <c r="D512" s="471" t="s">
        <v>233</v>
      </c>
      <c r="E512" s="516">
        <v>2</v>
      </c>
      <c r="F512" s="516">
        <v>200</v>
      </c>
      <c r="G512" s="471" t="s">
        <v>505</v>
      </c>
      <c r="H512" s="404">
        <v>53180</v>
      </c>
      <c r="I512" s="471" t="s">
        <v>513</v>
      </c>
      <c r="J512" s="464" t="s">
        <v>514</v>
      </c>
    </row>
    <row r="513" spans="1:10" ht="90" x14ac:dyDescent="0.25">
      <c r="A513" s="512">
        <v>473</v>
      </c>
      <c r="B513" s="401" t="s">
        <v>1230</v>
      </c>
      <c r="C513" s="464"/>
      <c r="D513" s="403" t="s">
        <v>233</v>
      </c>
      <c r="E513" s="462">
        <v>1</v>
      </c>
      <c r="F513" s="462">
        <v>200</v>
      </c>
      <c r="G513" s="403" t="s">
        <v>505</v>
      </c>
      <c r="H513" s="404">
        <v>41784</v>
      </c>
      <c r="I513" s="403" t="s">
        <v>513</v>
      </c>
      <c r="J513" s="464" t="s">
        <v>514</v>
      </c>
    </row>
    <row r="514" spans="1:10" ht="78.75" x14ac:dyDescent="0.25">
      <c r="A514" s="512">
        <v>474</v>
      </c>
      <c r="B514" s="401" t="s">
        <v>1231</v>
      </c>
      <c r="C514" s="464"/>
      <c r="D514" s="403" t="s">
        <v>233</v>
      </c>
      <c r="E514" s="462">
        <v>1</v>
      </c>
      <c r="F514" s="462">
        <v>200</v>
      </c>
      <c r="G514" s="403" t="s">
        <v>505</v>
      </c>
      <c r="H514" s="404">
        <v>31655</v>
      </c>
      <c r="I514" s="403" t="s">
        <v>513</v>
      </c>
      <c r="J514" s="464" t="s">
        <v>523</v>
      </c>
    </row>
    <row r="515" spans="1:10" ht="78.75" x14ac:dyDescent="0.25">
      <c r="A515" s="512">
        <v>475</v>
      </c>
      <c r="B515" s="401" t="s">
        <v>1232</v>
      </c>
      <c r="C515" s="464"/>
      <c r="D515" s="403" t="s">
        <v>233</v>
      </c>
      <c r="E515" s="462">
        <v>1</v>
      </c>
      <c r="F515" s="462">
        <v>200</v>
      </c>
      <c r="G515" s="403" t="s">
        <v>505</v>
      </c>
      <c r="H515" s="404">
        <v>43051</v>
      </c>
      <c r="I515" s="403" t="s">
        <v>513</v>
      </c>
      <c r="J515" s="464" t="s">
        <v>523</v>
      </c>
    </row>
    <row r="516" spans="1:10" ht="112.5" x14ac:dyDescent="0.25">
      <c r="A516" s="512">
        <v>476</v>
      </c>
      <c r="B516" s="401" t="s">
        <v>891</v>
      </c>
      <c r="C516" s="464" t="s">
        <v>780</v>
      </c>
      <c r="D516" s="403" t="s">
        <v>233</v>
      </c>
      <c r="E516" s="462">
        <v>5</v>
      </c>
      <c r="F516" s="462">
        <v>500</v>
      </c>
      <c r="G516" s="403" t="s">
        <v>505</v>
      </c>
      <c r="H516" s="404">
        <v>211887</v>
      </c>
      <c r="I516" s="403" t="s">
        <v>530</v>
      </c>
      <c r="J516" s="401" t="s">
        <v>878</v>
      </c>
    </row>
    <row r="517" spans="1:10" ht="90" x14ac:dyDescent="0.25">
      <c r="A517" s="512">
        <v>477</v>
      </c>
      <c r="B517" s="401" t="s">
        <v>1233</v>
      </c>
      <c r="C517" s="402" t="s">
        <v>782</v>
      </c>
      <c r="D517" s="403" t="s">
        <v>233</v>
      </c>
      <c r="E517" s="462">
        <v>1</v>
      </c>
      <c r="F517" s="462">
        <v>150</v>
      </c>
      <c r="G517" s="403" t="s">
        <v>505</v>
      </c>
      <c r="H517" s="404">
        <v>8452</v>
      </c>
      <c r="I517" s="403" t="s">
        <v>540</v>
      </c>
      <c r="J517" s="464" t="s">
        <v>541</v>
      </c>
    </row>
    <row r="518" spans="1:10" ht="100.5" customHeight="1" x14ac:dyDescent="0.25">
      <c r="A518" s="512">
        <v>478</v>
      </c>
      <c r="B518" s="401" t="s">
        <v>1234</v>
      </c>
      <c r="C518" s="402" t="s">
        <v>782</v>
      </c>
      <c r="D518" s="403" t="s">
        <v>233</v>
      </c>
      <c r="E518" s="462">
        <v>0</v>
      </c>
      <c r="F518" s="462">
        <v>160</v>
      </c>
      <c r="G518" s="403" t="s">
        <v>505</v>
      </c>
      <c r="H518" s="466">
        <v>862</v>
      </c>
      <c r="I518" s="403" t="s">
        <v>540</v>
      </c>
      <c r="J518" s="464" t="s">
        <v>541</v>
      </c>
    </row>
    <row r="519" spans="1:10" ht="78.75" x14ac:dyDescent="0.25">
      <c r="A519" s="512">
        <v>479</v>
      </c>
      <c r="B519" s="401" t="s">
        <v>1235</v>
      </c>
      <c r="C519" s="402" t="s">
        <v>782</v>
      </c>
      <c r="D519" s="403" t="s">
        <v>233</v>
      </c>
      <c r="E519" s="462">
        <v>1</v>
      </c>
      <c r="F519" s="462">
        <v>225</v>
      </c>
      <c r="G519" s="403" t="s">
        <v>505</v>
      </c>
      <c r="H519" s="404">
        <v>37726</v>
      </c>
      <c r="I519" s="403" t="s">
        <v>513</v>
      </c>
      <c r="J519" s="464" t="s">
        <v>523</v>
      </c>
    </row>
    <row r="520" spans="1:10" ht="90" x14ac:dyDescent="0.25">
      <c r="A520" s="512">
        <v>480</v>
      </c>
      <c r="B520" s="401" t="s">
        <v>1236</v>
      </c>
      <c r="C520" s="401" t="s">
        <v>782</v>
      </c>
      <c r="D520" s="403" t="s">
        <v>233</v>
      </c>
      <c r="E520" s="462">
        <v>6</v>
      </c>
      <c r="F520" s="462">
        <v>160</v>
      </c>
      <c r="G520" s="403" t="s">
        <v>505</v>
      </c>
      <c r="H520" s="404">
        <v>109384</v>
      </c>
      <c r="I520" s="403" t="s">
        <v>540</v>
      </c>
      <c r="J520" s="464" t="s">
        <v>541</v>
      </c>
    </row>
    <row r="521" spans="1:10" ht="90" x14ac:dyDescent="0.25">
      <c r="A521" s="512">
        <v>481</v>
      </c>
      <c r="B521" s="401" t="s">
        <v>1237</v>
      </c>
      <c r="C521" s="402" t="s">
        <v>782</v>
      </c>
      <c r="D521" s="403" t="s">
        <v>233</v>
      </c>
      <c r="E521" s="462">
        <v>0</v>
      </c>
      <c r="F521" s="462">
        <v>110</v>
      </c>
      <c r="G521" s="403" t="s">
        <v>505</v>
      </c>
      <c r="H521" s="466">
        <v>811</v>
      </c>
      <c r="I521" s="403" t="s">
        <v>540</v>
      </c>
      <c r="J521" s="464" t="s">
        <v>541</v>
      </c>
    </row>
    <row r="522" spans="1:10" ht="112.5" x14ac:dyDescent="0.25">
      <c r="A522" s="512">
        <v>482</v>
      </c>
      <c r="B522" s="401" t="s">
        <v>1238</v>
      </c>
      <c r="C522" s="402" t="s">
        <v>788</v>
      </c>
      <c r="D522" s="403" t="s">
        <v>233</v>
      </c>
      <c r="E522" s="462">
        <v>3</v>
      </c>
      <c r="F522" s="462">
        <v>500</v>
      </c>
      <c r="G522" s="403" t="s">
        <v>505</v>
      </c>
      <c r="H522" s="404">
        <v>105943</v>
      </c>
      <c r="I522" s="403" t="s">
        <v>530</v>
      </c>
      <c r="J522" s="464" t="s">
        <v>625</v>
      </c>
    </row>
    <row r="523" spans="1:10" ht="112.5" x14ac:dyDescent="0.25">
      <c r="A523" s="512">
        <v>483</v>
      </c>
      <c r="B523" s="401" t="s">
        <v>1239</v>
      </c>
      <c r="C523" s="474" t="s">
        <v>790</v>
      </c>
      <c r="D523" s="403" t="s">
        <v>233</v>
      </c>
      <c r="E523" s="462">
        <v>3</v>
      </c>
      <c r="F523" s="462">
        <v>500</v>
      </c>
      <c r="G523" s="403" t="s">
        <v>505</v>
      </c>
      <c r="H523" s="404">
        <v>107638</v>
      </c>
      <c r="I523" s="403" t="s">
        <v>530</v>
      </c>
      <c r="J523" s="464" t="s">
        <v>625</v>
      </c>
    </row>
    <row r="524" spans="1:10" ht="112.5" x14ac:dyDescent="0.25">
      <c r="A524" s="512">
        <v>484</v>
      </c>
      <c r="B524" s="401" t="s">
        <v>1240</v>
      </c>
      <c r="C524" s="402" t="s">
        <v>792</v>
      </c>
      <c r="D524" s="403" t="s">
        <v>233</v>
      </c>
      <c r="E524" s="462">
        <v>2</v>
      </c>
      <c r="F524" s="462">
        <v>500</v>
      </c>
      <c r="G524" s="403" t="s">
        <v>505</v>
      </c>
      <c r="H524" s="404">
        <v>88992</v>
      </c>
      <c r="I524" s="403" t="s">
        <v>530</v>
      </c>
      <c r="J524" s="464" t="s">
        <v>625</v>
      </c>
    </row>
    <row r="525" spans="1:10" ht="101.25" x14ac:dyDescent="0.25">
      <c r="A525" s="512">
        <v>485</v>
      </c>
      <c r="B525" s="401" t="s">
        <v>1241</v>
      </c>
      <c r="C525" s="402" t="s">
        <v>794</v>
      </c>
      <c r="D525" s="403" t="s">
        <v>233</v>
      </c>
      <c r="E525" s="462">
        <v>0</v>
      </c>
      <c r="F525" s="462">
        <v>600</v>
      </c>
      <c r="G525" s="403" t="s">
        <v>505</v>
      </c>
      <c r="H525" s="404">
        <v>2331</v>
      </c>
      <c r="I525" s="403" t="s">
        <v>509</v>
      </c>
      <c r="J525" s="464" t="s">
        <v>510</v>
      </c>
    </row>
    <row r="526" spans="1:10" ht="101.25" x14ac:dyDescent="0.25">
      <c r="A526" s="512">
        <v>486</v>
      </c>
      <c r="B526" s="401" t="s">
        <v>1242</v>
      </c>
      <c r="C526" s="464" t="s">
        <v>796</v>
      </c>
      <c r="D526" s="403" t="s">
        <v>341</v>
      </c>
      <c r="E526" s="462">
        <v>500</v>
      </c>
      <c r="F526" s="462">
        <v>400</v>
      </c>
      <c r="G526" s="403" t="s">
        <v>505</v>
      </c>
      <c r="H526" s="404">
        <v>13499</v>
      </c>
      <c r="I526" s="403" t="s">
        <v>509</v>
      </c>
      <c r="J526" s="464" t="s">
        <v>510</v>
      </c>
    </row>
    <row r="527" spans="1:10" ht="123.75" x14ac:dyDescent="0.25">
      <c r="A527" s="512">
        <v>487</v>
      </c>
      <c r="B527" s="401" t="s">
        <v>853</v>
      </c>
      <c r="C527" s="401" t="s">
        <v>797</v>
      </c>
      <c r="D527" s="403" t="s">
        <v>233</v>
      </c>
      <c r="E527" s="462">
        <v>4</v>
      </c>
      <c r="F527" s="462">
        <v>500</v>
      </c>
      <c r="G527" s="403" t="s">
        <v>505</v>
      </c>
      <c r="H527" s="404">
        <v>148321</v>
      </c>
      <c r="I527" s="403" t="s">
        <v>530</v>
      </c>
      <c r="J527" s="401" t="s">
        <v>854</v>
      </c>
    </row>
    <row r="528" spans="1:10" ht="101.25" x14ac:dyDescent="0.25">
      <c r="A528" s="512">
        <v>488</v>
      </c>
      <c r="B528" s="401" t="s">
        <v>1243</v>
      </c>
      <c r="C528" s="402" t="s">
        <v>799</v>
      </c>
      <c r="D528" s="403" t="s">
        <v>233</v>
      </c>
      <c r="E528" s="462">
        <v>1</v>
      </c>
      <c r="F528" s="462">
        <v>400</v>
      </c>
      <c r="G528" s="403" t="s">
        <v>505</v>
      </c>
      <c r="H528" s="404">
        <v>16199</v>
      </c>
      <c r="I528" s="403" t="s">
        <v>509</v>
      </c>
      <c r="J528" s="464" t="s">
        <v>510</v>
      </c>
    </row>
    <row r="529" spans="1:10" ht="112.5" x14ac:dyDescent="0.25">
      <c r="A529" s="512">
        <v>489</v>
      </c>
      <c r="B529" s="401" t="s">
        <v>1244</v>
      </c>
      <c r="C529" s="402" t="s">
        <v>801</v>
      </c>
      <c r="D529" s="403" t="s">
        <v>233</v>
      </c>
      <c r="E529" s="462">
        <v>0</v>
      </c>
      <c r="F529" s="462">
        <v>800</v>
      </c>
      <c r="G529" s="403" t="s">
        <v>505</v>
      </c>
      <c r="H529" s="404">
        <v>8947</v>
      </c>
      <c r="I529" s="403" t="s">
        <v>506</v>
      </c>
      <c r="J529" s="464" t="s">
        <v>567</v>
      </c>
    </row>
    <row r="530" spans="1:10" ht="90" x14ac:dyDescent="0.25">
      <c r="A530" s="512">
        <v>490</v>
      </c>
      <c r="B530" s="401" t="s">
        <v>1245</v>
      </c>
      <c r="C530" s="401" t="s">
        <v>600</v>
      </c>
      <c r="D530" s="403" t="s">
        <v>233</v>
      </c>
      <c r="E530" s="462">
        <v>1</v>
      </c>
      <c r="F530" s="462">
        <v>150</v>
      </c>
      <c r="G530" s="403" t="s">
        <v>505</v>
      </c>
      <c r="H530" s="404">
        <v>13523</v>
      </c>
      <c r="I530" s="403" t="s">
        <v>540</v>
      </c>
      <c r="J530" s="464" t="s">
        <v>541</v>
      </c>
    </row>
    <row r="531" spans="1:10" ht="90" x14ac:dyDescent="0.25">
      <c r="A531" s="512">
        <v>491</v>
      </c>
      <c r="B531" s="401" t="s">
        <v>1246</v>
      </c>
      <c r="C531" s="402" t="s">
        <v>600</v>
      </c>
      <c r="D531" s="403" t="s">
        <v>233</v>
      </c>
      <c r="E531" s="462">
        <v>0</v>
      </c>
      <c r="F531" s="462">
        <v>150</v>
      </c>
      <c r="G531" s="403" t="s">
        <v>505</v>
      </c>
      <c r="H531" s="404">
        <v>6761</v>
      </c>
      <c r="I531" s="403" t="s">
        <v>540</v>
      </c>
      <c r="J531" s="464" t="s">
        <v>541</v>
      </c>
    </row>
    <row r="532" spans="1:10" ht="90" x14ac:dyDescent="0.25">
      <c r="A532" s="512">
        <v>492</v>
      </c>
      <c r="B532" s="401" t="s">
        <v>892</v>
      </c>
      <c r="C532" s="402" t="s">
        <v>600</v>
      </c>
      <c r="D532" s="403" t="s">
        <v>233</v>
      </c>
      <c r="E532" s="462">
        <v>0</v>
      </c>
      <c r="F532" s="462">
        <v>150</v>
      </c>
      <c r="G532" s="403" t="s">
        <v>505</v>
      </c>
      <c r="H532" s="404">
        <v>4226</v>
      </c>
      <c r="I532" s="403" t="s">
        <v>540</v>
      </c>
      <c r="J532" s="464" t="s">
        <v>541</v>
      </c>
    </row>
    <row r="533" spans="1:10" ht="78.75" x14ac:dyDescent="0.25">
      <c r="A533" s="512">
        <v>493</v>
      </c>
      <c r="B533" s="401" t="s">
        <v>1247</v>
      </c>
      <c r="C533" s="402" t="s">
        <v>600</v>
      </c>
      <c r="D533" s="403" t="s">
        <v>233</v>
      </c>
      <c r="E533" s="462">
        <v>0</v>
      </c>
      <c r="F533" s="462">
        <v>200</v>
      </c>
      <c r="G533" s="403" t="s">
        <v>505</v>
      </c>
      <c r="H533" s="404">
        <v>12987</v>
      </c>
      <c r="I533" s="403" t="s">
        <v>513</v>
      </c>
      <c r="J533" s="464" t="s">
        <v>523</v>
      </c>
    </row>
    <row r="534" spans="1:10" ht="90" x14ac:dyDescent="0.25">
      <c r="A534" s="512">
        <v>494</v>
      </c>
      <c r="B534" s="401" t="s">
        <v>1248</v>
      </c>
      <c r="C534" s="401" t="s">
        <v>600</v>
      </c>
      <c r="D534" s="403" t="s">
        <v>233</v>
      </c>
      <c r="E534" s="462">
        <v>1</v>
      </c>
      <c r="F534" s="462">
        <v>150</v>
      </c>
      <c r="G534" s="403" t="s">
        <v>505</v>
      </c>
      <c r="H534" s="404">
        <v>20284</v>
      </c>
      <c r="I534" s="403" t="s">
        <v>540</v>
      </c>
      <c r="J534" s="464" t="s">
        <v>541</v>
      </c>
    </row>
    <row r="535" spans="1:10" ht="90" x14ac:dyDescent="0.25">
      <c r="A535" s="512">
        <v>495</v>
      </c>
      <c r="B535" s="401" t="s">
        <v>1249</v>
      </c>
      <c r="C535" s="402" t="s">
        <v>600</v>
      </c>
      <c r="D535" s="403" t="s">
        <v>233</v>
      </c>
      <c r="E535" s="462">
        <v>1</v>
      </c>
      <c r="F535" s="462">
        <v>150</v>
      </c>
      <c r="G535" s="403" t="s">
        <v>505</v>
      </c>
      <c r="H535" s="404">
        <v>16904</v>
      </c>
      <c r="I535" s="403" t="s">
        <v>540</v>
      </c>
      <c r="J535" s="464" t="s">
        <v>541</v>
      </c>
    </row>
    <row r="536" spans="1:10" ht="90" x14ac:dyDescent="0.25">
      <c r="A536" s="512">
        <v>496</v>
      </c>
      <c r="B536" s="401" t="s">
        <v>1250</v>
      </c>
      <c r="C536" s="402" t="s">
        <v>600</v>
      </c>
      <c r="D536" s="403" t="s">
        <v>233</v>
      </c>
      <c r="E536" s="462">
        <v>1</v>
      </c>
      <c r="F536" s="462">
        <v>150</v>
      </c>
      <c r="G536" s="403" t="s">
        <v>505</v>
      </c>
      <c r="H536" s="404">
        <v>8452</v>
      </c>
      <c r="I536" s="403" t="s">
        <v>540</v>
      </c>
      <c r="J536" s="464" t="s">
        <v>541</v>
      </c>
    </row>
    <row r="537" spans="1:10" ht="78.75" x14ac:dyDescent="0.25">
      <c r="A537" s="512">
        <v>497</v>
      </c>
      <c r="B537" s="401" t="s">
        <v>1251</v>
      </c>
      <c r="C537" s="402" t="s">
        <v>600</v>
      </c>
      <c r="D537" s="403" t="s">
        <v>233</v>
      </c>
      <c r="E537" s="462">
        <v>1</v>
      </c>
      <c r="F537" s="462">
        <v>150</v>
      </c>
      <c r="G537" s="403" t="s">
        <v>505</v>
      </c>
      <c r="H537" s="404">
        <v>16904</v>
      </c>
      <c r="I537" s="403" t="s">
        <v>540</v>
      </c>
      <c r="J537" s="464" t="s">
        <v>585</v>
      </c>
    </row>
    <row r="538" spans="1:10" ht="78.75" x14ac:dyDescent="0.25">
      <c r="A538" s="512">
        <v>498</v>
      </c>
      <c r="B538" s="401" t="s">
        <v>1252</v>
      </c>
      <c r="C538" s="401" t="s">
        <v>600</v>
      </c>
      <c r="D538" s="403" t="s">
        <v>233</v>
      </c>
      <c r="E538" s="462">
        <v>0</v>
      </c>
      <c r="F538" s="462">
        <v>150</v>
      </c>
      <c r="G538" s="403" t="s">
        <v>505</v>
      </c>
      <c r="H538" s="404">
        <v>2705</v>
      </c>
      <c r="I538" s="403" t="s">
        <v>540</v>
      </c>
      <c r="J538" s="464" t="s">
        <v>585</v>
      </c>
    </row>
    <row r="539" spans="1:10" ht="90" x14ac:dyDescent="0.25">
      <c r="A539" s="512">
        <v>499</v>
      </c>
      <c r="B539" s="401" t="s">
        <v>1253</v>
      </c>
      <c r="C539" s="402" t="s">
        <v>600</v>
      </c>
      <c r="D539" s="403" t="s">
        <v>233</v>
      </c>
      <c r="E539" s="462">
        <v>0</v>
      </c>
      <c r="F539" s="462">
        <v>100</v>
      </c>
      <c r="G539" s="403" t="s">
        <v>505</v>
      </c>
      <c r="H539" s="404">
        <v>3888</v>
      </c>
      <c r="I539" s="403" t="s">
        <v>540</v>
      </c>
      <c r="J539" s="464" t="s">
        <v>541</v>
      </c>
    </row>
    <row r="540" spans="1:10" ht="90" x14ac:dyDescent="0.25">
      <c r="A540" s="512">
        <v>500</v>
      </c>
      <c r="B540" s="401" t="s">
        <v>1254</v>
      </c>
      <c r="C540" s="402" t="s">
        <v>600</v>
      </c>
      <c r="D540" s="403" t="s">
        <v>233</v>
      </c>
      <c r="E540" s="462">
        <v>1</v>
      </c>
      <c r="F540" s="462">
        <v>150</v>
      </c>
      <c r="G540" s="403" t="s">
        <v>505</v>
      </c>
      <c r="H540" s="404">
        <v>10142</v>
      </c>
      <c r="I540" s="403" t="s">
        <v>540</v>
      </c>
      <c r="J540" s="464" t="s">
        <v>541</v>
      </c>
    </row>
    <row r="541" spans="1:10" ht="112.5" x14ac:dyDescent="0.25">
      <c r="A541" s="512">
        <v>501</v>
      </c>
      <c r="B541" s="401" t="s">
        <v>893</v>
      </c>
      <c r="C541" s="402" t="s">
        <v>600</v>
      </c>
      <c r="D541" s="403" t="s">
        <v>233</v>
      </c>
      <c r="E541" s="466">
        <v>3</v>
      </c>
      <c r="F541" s="466">
        <v>300</v>
      </c>
      <c r="G541" s="403" t="s">
        <v>505</v>
      </c>
      <c r="H541" s="404">
        <v>80996</v>
      </c>
      <c r="I541" s="403" t="s">
        <v>668</v>
      </c>
      <c r="J541" s="401" t="s">
        <v>1267</v>
      </c>
    </row>
    <row r="542" spans="1:10" ht="33.75" x14ac:dyDescent="0.25">
      <c r="A542" s="512">
        <v>502</v>
      </c>
      <c r="B542" s="401" t="s">
        <v>1255</v>
      </c>
      <c r="C542" s="401" t="s">
        <v>814</v>
      </c>
      <c r="D542" s="471" t="s">
        <v>815</v>
      </c>
      <c r="E542" s="469">
        <v>100</v>
      </c>
      <c r="F542" s="402"/>
      <c r="G542" s="471" t="s">
        <v>111</v>
      </c>
      <c r="H542" s="404">
        <v>525858</v>
      </c>
      <c r="I542" s="402"/>
      <c r="J542" s="402"/>
    </row>
    <row r="543" spans="1:10" s="550" customFormat="1" ht="45" x14ac:dyDescent="0.25">
      <c r="A543" s="512">
        <v>503</v>
      </c>
      <c r="B543" s="401" t="s">
        <v>1256</v>
      </c>
      <c r="C543" s="401" t="s">
        <v>817</v>
      </c>
      <c r="D543" s="403" t="s">
        <v>815</v>
      </c>
      <c r="E543" s="466">
        <v>100</v>
      </c>
      <c r="F543" s="401"/>
      <c r="G543" s="403" t="s">
        <v>818</v>
      </c>
      <c r="H543" s="404">
        <v>101603</v>
      </c>
      <c r="I543" s="401"/>
      <c r="J543" s="401"/>
    </row>
    <row r="544" spans="1:10" s="550" customFormat="1" ht="45" x14ac:dyDescent="0.25">
      <c r="A544" s="512">
        <v>504</v>
      </c>
      <c r="B544" s="401" t="s">
        <v>1257</v>
      </c>
      <c r="C544" s="402" t="s">
        <v>820</v>
      </c>
      <c r="D544" s="403" t="s">
        <v>282</v>
      </c>
      <c r="E544" s="466">
        <v>1</v>
      </c>
      <c r="F544" s="401"/>
      <c r="G544" s="404">
        <v>2016</v>
      </c>
      <c r="H544" s="404">
        <v>25428</v>
      </c>
      <c r="I544" s="401"/>
      <c r="J544" s="401"/>
    </row>
    <row r="545" spans="1:11" s="550" customFormat="1" ht="33.75" x14ac:dyDescent="0.25">
      <c r="A545" s="512">
        <v>505</v>
      </c>
      <c r="B545" s="401" t="s">
        <v>1258</v>
      </c>
      <c r="C545" s="402" t="s">
        <v>814</v>
      </c>
      <c r="D545" s="403" t="s">
        <v>282</v>
      </c>
      <c r="E545" s="466">
        <v>28</v>
      </c>
      <c r="F545" s="401"/>
      <c r="G545" s="403" t="s">
        <v>822</v>
      </c>
      <c r="H545" s="404">
        <v>14296</v>
      </c>
      <c r="I545" s="401"/>
      <c r="J545" s="401"/>
    </row>
    <row r="546" spans="1:11" s="550" customFormat="1" ht="22.5" x14ac:dyDescent="0.25">
      <c r="A546" s="512">
        <v>506</v>
      </c>
      <c r="B546" s="401" t="s">
        <v>1259</v>
      </c>
      <c r="C546" s="402" t="s">
        <v>820</v>
      </c>
      <c r="D546" s="403" t="s">
        <v>282</v>
      </c>
      <c r="E546" s="466">
        <v>1</v>
      </c>
      <c r="F546" s="402"/>
      <c r="G546" s="404">
        <v>2016</v>
      </c>
      <c r="H546" s="404">
        <v>2182</v>
      </c>
      <c r="I546" s="402"/>
      <c r="J546" s="402"/>
    </row>
    <row r="547" spans="1:11" s="550" customFormat="1" ht="33.75" x14ac:dyDescent="0.25">
      <c r="A547" s="512">
        <v>507</v>
      </c>
      <c r="B547" s="401" t="s">
        <v>1260</v>
      </c>
      <c r="C547" s="402" t="s">
        <v>825</v>
      </c>
      <c r="D547" s="403" t="s">
        <v>282</v>
      </c>
      <c r="E547" s="466">
        <v>3</v>
      </c>
      <c r="F547" s="401"/>
      <c r="G547" s="404">
        <v>2016</v>
      </c>
      <c r="H547" s="404">
        <v>2092</v>
      </c>
      <c r="I547" s="401"/>
      <c r="J547" s="401"/>
    </row>
    <row r="548" spans="1:11" s="550" customFormat="1" ht="33.75" x14ac:dyDescent="0.25">
      <c r="A548" s="512">
        <v>508</v>
      </c>
      <c r="B548" s="383" t="s">
        <v>1261</v>
      </c>
      <c r="C548" s="384" t="s">
        <v>820</v>
      </c>
      <c r="D548" s="385" t="s">
        <v>282</v>
      </c>
      <c r="E548" s="487">
        <v>1</v>
      </c>
      <c r="F548" s="384"/>
      <c r="G548" s="386">
        <v>2016</v>
      </c>
      <c r="H548" s="386">
        <v>6974</v>
      </c>
      <c r="I548" s="384"/>
      <c r="J548" s="384"/>
    </row>
    <row r="549" spans="1:11" s="550" customFormat="1" ht="112.5" x14ac:dyDescent="0.25">
      <c r="A549" s="512">
        <v>509</v>
      </c>
      <c r="B549" s="405" t="s">
        <v>1262</v>
      </c>
      <c r="C549" s="406" t="s">
        <v>536</v>
      </c>
      <c r="D549" s="407" t="s">
        <v>583</v>
      </c>
      <c r="E549" s="451">
        <v>13210</v>
      </c>
      <c r="F549" s="551">
        <v>800</v>
      </c>
      <c r="G549" s="407" t="s">
        <v>111</v>
      </c>
      <c r="H549" s="408">
        <v>1048742</v>
      </c>
      <c r="I549" s="552" t="s">
        <v>658</v>
      </c>
      <c r="J549" s="405" t="s">
        <v>879</v>
      </c>
      <c r="K549" s="553">
        <f>SUM(H459:H549)</f>
        <v>24613562.826960001</v>
      </c>
    </row>
    <row r="550" spans="1:11" s="550" customFormat="1" x14ac:dyDescent="0.25">
      <c r="A550" s="554" t="s">
        <v>861</v>
      </c>
      <c r="B550" s="555"/>
      <c r="C550" s="555"/>
      <c r="D550" s="555"/>
      <c r="E550" s="555"/>
      <c r="F550" s="555"/>
      <c r="G550" s="555"/>
      <c r="H550" s="555"/>
      <c r="I550" s="555"/>
      <c r="J550" s="556"/>
    </row>
    <row r="551" spans="1:11" s="550" customFormat="1" x14ac:dyDescent="0.25">
      <c r="A551" s="557" t="s">
        <v>338</v>
      </c>
      <c r="B551" s="558"/>
      <c r="C551" s="558"/>
      <c r="D551" s="558"/>
      <c r="E551" s="558"/>
      <c r="F551" s="558"/>
      <c r="G551" s="558"/>
      <c r="H551" s="558"/>
      <c r="I551" s="558"/>
      <c r="J551" s="559"/>
    </row>
    <row r="552" spans="1:11" s="550" customFormat="1" ht="109.5" customHeight="1" x14ac:dyDescent="0.25">
      <c r="A552" s="466">
        <v>510</v>
      </c>
      <c r="B552" s="401" t="s">
        <v>339</v>
      </c>
      <c r="C552" s="402" t="s">
        <v>340</v>
      </c>
      <c r="D552" s="403" t="s">
        <v>341</v>
      </c>
      <c r="E552" s="466">
        <v>15</v>
      </c>
      <c r="F552" s="560">
        <v>40</v>
      </c>
      <c r="G552" s="403" t="s">
        <v>342</v>
      </c>
      <c r="H552" s="561">
        <v>97.987676990000011</v>
      </c>
      <c r="I552" s="549"/>
      <c r="J552" s="401"/>
    </row>
    <row r="553" spans="1:11" s="550" customFormat="1" ht="45" x14ac:dyDescent="0.25">
      <c r="A553" s="466">
        <v>511</v>
      </c>
      <c r="B553" s="401" t="s">
        <v>343</v>
      </c>
      <c r="C553" s="402" t="s">
        <v>344</v>
      </c>
      <c r="D553" s="403" t="s">
        <v>341</v>
      </c>
      <c r="E553" s="466">
        <v>200</v>
      </c>
      <c r="F553" s="560" t="s">
        <v>345</v>
      </c>
      <c r="G553" s="403" t="s">
        <v>342</v>
      </c>
      <c r="H553" s="561">
        <v>2807.8580499999998</v>
      </c>
      <c r="I553" s="549"/>
      <c r="J553" s="401"/>
    </row>
    <row r="554" spans="1:11" s="550" customFormat="1" ht="67.5" x14ac:dyDescent="0.25">
      <c r="A554" s="466">
        <v>512</v>
      </c>
      <c r="B554" s="401" t="s">
        <v>346</v>
      </c>
      <c r="C554" s="402" t="s">
        <v>347</v>
      </c>
      <c r="D554" s="403" t="s">
        <v>341</v>
      </c>
      <c r="E554" s="466">
        <v>95</v>
      </c>
      <c r="F554" s="560" t="s">
        <v>345</v>
      </c>
      <c r="G554" s="403" t="s">
        <v>342</v>
      </c>
      <c r="H554" s="561">
        <v>1403.8279399999999</v>
      </c>
      <c r="I554" s="549"/>
      <c r="J554" s="401"/>
    </row>
    <row r="555" spans="1:11" s="550" customFormat="1" ht="67.5" x14ac:dyDescent="0.25">
      <c r="A555" s="466">
        <v>513</v>
      </c>
      <c r="B555" s="401" t="s">
        <v>348</v>
      </c>
      <c r="C555" s="402" t="s">
        <v>349</v>
      </c>
      <c r="D555" s="403" t="s">
        <v>341</v>
      </c>
      <c r="E555" s="466">
        <v>25</v>
      </c>
      <c r="F555" s="560" t="s">
        <v>350</v>
      </c>
      <c r="G555" s="403" t="s">
        <v>342</v>
      </c>
      <c r="H555" s="561">
        <v>175.49113</v>
      </c>
      <c r="I555" s="549"/>
      <c r="J555" s="401"/>
    </row>
    <row r="556" spans="1:11" s="550" customFormat="1" ht="78.75" x14ac:dyDescent="0.25">
      <c r="A556" s="466">
        <v>514</v>
      </c>
      <c r="B556" s="401" t="s">
        <v>351</v>
      </c>
      <c r="C556" s="402" t="s">
        <v>352</v>
      </c>
      <c r="D556" s="403" t="s">
        <v>341</v>
      </c>
      <c r="E556" s="466">
        <v>6</v>
      </c>
      <c r="F556" s="560" t="s">
        <v>353</v>
      </c>
      <c r="G556" s="403" t="s">
        <v>342</v>
      </c>
      <c r="H556" s="561">
        <v>100.68545</v>
      </c>
      <c r="I556" s="549"/>
      <c r="J556" s="401"/>
    </row>
    <row r="557" spans="1:11" s="550" customFormat="1" ht="45" x14ac:dyDescent="0.25">
      <c r="A557" s="466">
        <v>515</v>
      </c>
      <c r="B557" s="401" t="s">
        <v>354</v>
      </c>
      <c r="C557" s="402" t="s">
        <v>355</v>
      </c>
      <c r="D557" s="403" t="s">
        <v>341</v>
      </c>
      <c r="E557" s="466">
        <v>5</v>
      </c>
      <c r="F557" s="560">
        <v>25</v>
      </c>
      <c r="G557" s="403" t="s">
        <v>342</v>
      </c>
      <c r="H557" s="561">
        <v>13.543419999999999</v>
      </c>
      <c r="I557" s="549"/>
      <c r="J557" s="401"/>
    </row>
    <row r="558" spans="1:11" s="550" customFormat="1" ht="45" x14ac:dyDescent="0.25">
      <c r="A558" s="466">
        <v>516</v>
      </c>
      <c r="B558" s="401" t="s">
        <v>356</v>
      </c>
      <c r="C558" s="402" t="s">
        <v>357</v>
      </c>
      <c r="D558" s="403" t="s">
        <v>341</v>
      </c>
      <c r="E558" s="466">
        <v>34</v>
      </c>
      <c r="F558" s="560">
        <v>80</v>
      </c>
      <c r="G558" s="403" t="s">
        <v>342</v>
      </c>
      <c r="H558" s="561">
        <v>1006.8939399999999</v>
      </c>
      <c r="I558" s="549"/>
      <c r="J558" s="401"/>
    </row>
    <row r="559" spans="1:11" s="550" customFormat="1" ht="56.25" x14ac:dyDescent="0.25">
      <c r="A559" s="466">
        <v>517</v>
      </c>
      <c r="B559" s="401" t="s">
        <v>358</v>
      </c>
      <c r="C559" s="402" t="s">
        <v>359</v>
      </c>
      <c r="D559" s="403" t="s">
        <v>341</v>
      </c>
      <c r="E559" s="466">
        <v>41</v>
      </c>
      <c r="F559" s="560">
        <v>50</v>
      </c>
      <c r="G559" s="403">
        <v>2020</v>
      </c>
      <c r="H559" s="561">
        <v>462.8</v>
      </c>
      <c r="I559" s="549"/>
      <c r="J559" s="401"/>
    </row>
    <row r="560" spans="1:11" s="550" customFormat="1" ht="56.25" x14ac:dyDescent="0.25">
      <c r="A560" s="466">
        <v>518</v>
      </c>
      <c r="B560" s="401" t="s">
        <v>360</v>
      </c>
      <c r="C560" s="402" t="s">
        <v>361</v>
      </c>
      <c r="D560" s="403" t="s">
        <v>341</v>
      </c>
      <c r="E560" s="466">
        <v>198</v>
      </c>
      <c r="F560" s="560">
        <v>70</v>
      </c>
      <c r="G560" s="403">
        <v>2020</v>
      </c>
      <c r="H560" s="561">
        <v>4498.8900000000003</v>
      </c>
      <c r="I560" s="549"/>
      <c r="J560" s="401"/>
    </row>
    <row r="561" spans="1:11" s="550" customFormat="1" ht="67.5" x14ac:dyDescent="0.25">
      <c r="A561" s="466">
        <v>519</v>
      </c>
      <c r="B561" s="401" t="s">
        <v>362</v>
      </c>
      <c r="C561" s="402" t="s">
        <v>363</v>
      </c>
      <c r="D561" s="403" t="s">
        <v>341</v>
      </c>
      <c r="E561" s="466">
        <v>15</v>
      </c>
      <c r="F561" s="560" t="s">
        <v>364</v>
      </c>
      <c r="G561" s="403">
        <v>2020</v>
      </c>
      <c r="H561" s="561">
        <v>165.48</v>
      </c>
      <c r="I561" s="549"/>
      <c r="J561" s="401"/>
    </row>
    <row r="562" spans="1:11" s="550" customFormat="1" ht="56.25" x14ac:dyDescent="0.25">
      <c r="A562" s="466">
        <v>520</v>
      </c>
      <c r="B562" s="401" t="s">
        <v>365</v>
      </c>
      <c r="C562" s="402" t="s">
        <v>366</v>
      </c>
      <c r="D562" s="403" t="s">
        <v>341</v>
      </c>
      <c r="E562" s="466">
        <v>40</v>
      </c>
      <c r="F562" s="560" t="s">
        <v>364</v>
      </c>
      <c r="G562" s="403">
        <v>2020</v>
      </c>
      <c r="H562" s="561">
        <v>879</v>
      </c>
      <c r="I562" s="549"/>
      <c r="J562" s="401"/>
    </row>
    <row r="563" spans="1:11" s="550" customFormat="1" ht="45" x14ac:dyDescent="0.25">
      <c r="A563" s="466">
        <v>521</v>
      </c>
      <c r="B563" s="401" t="s">
        <v>367</v>
      </c>
      <c r="C563" s="402" t="s">
        <v>368</v>
      </c>
      <c r="D563" s="403" t="s">
        <v>341</v>
      </c>
      <c r="E563" s="466">
        <v>15</v>
      </c>
      <c r="F563" s="560" t="s">
        <v>369</v>
      </c>
      <c r="G563" s="403">
        <v>2020</v>
      </c>
      <c r="H563" s="561">
        <v>185.16373999999999</v>
      </c>
      <c r="I563" s="549"/>
      <c r="J563" s="401"/>
    </row>
    <row r="564" spans="1:11" s="550" customFormat="1" ht="93" customHeight="1" x14ac:dyDescent="0.25">
      <c r="A564" s="466">
        <v>522</v>
      </c>
      <c r="B564" s="562" t="s">
        <v>1279</v>
      </c>
      <c r="C564" s="563" t="s">
        <v>1280</v>
      </c>
      <c r="D564" s="403" t="s">
        <v>341</v>
      </c>
      <c r="E564" s="466">
        <v>30</v>
      </c>
      <c r="F564" s="560" t="s">
        <v>353</v>
      </c>
      <c r="G564" s="403" t="s">
        <v>342</v>
      </c>
      <c r="H564" s="561">
        <v>688.01</v>
      </c>
      <c r="I564" s="549"/>
      <c r="J564" s="401"/>
    </row>
    <row r="565" spans="1:11" s="550" customFormat="1" ht="67.5" x14ac:dyDescent="0.25">
      <c r="A565" s="466">
        <v>523</v>
      </c>
      <c r="B565" s="562" t="s">
        <v>1281</v>
      </c>
      <c r="C565" s="563" t="s">
        <v>1282</v>
      </c>
      <c r="D565" s="403" t="s">
        <v>341</v>
      </c>
      <c r="E565" s="466">
        <v>40</v>
      </c>
      <c r="F565" s="560">
        <v>50</v>
      </c>
      <c r="G565" s="403" t="s">
        <v>342</v>
      </c>
      <c r="H565" s="561">
        <v>423.07</v>
      </c>
      <c r="I565" s="549"/>
      <c r="J565" s="401"/>
    </row>
    <row r="566" spans="1:11" s="550" customFormat="1" ht="111" customHeight="1" x14ac:dyDescent="0.25">
      <c r="A566" s="466">
        <v>524</v>
      </c>
      <c r="B566" s="562" t="s">
        <v>1283</v>
      </c>
      <c r="C566" s="563" t="s">
        <v>1284</v>
      </c>
      <c r="D566" s="403" t="s">
        <v>341</v>
      </c>
      <c r="E566" s="466">
        <v>40</v>
      </c>
      <c r="F566" s="560" t="s">
        <v>369</v>
      </c>
      <c r="G566" s="403" t="s">
        <v>342</v>
      </c>
      <c r="H566" s="561">
        <v>381.22</v>
      </c>
      <c r="I566" s="549"/>
      <c r="J566" s="401"/>
    </row>
    <row r="567" spans="1:11" s="550" customFormat="1" ht="117.75" customHeight="1" x14ac:dyDescent="0.25">
      <c r="A567" s="466">
        <v>525</v>
      </c>
      <c r="B567" s="562" t="s">
        <v>1285</v>
      </c>
      <c r="C567" s="563" t="s">
        <v>1286</v>
      </c>
      <c r="D567" s="403" t="s">
        <v>341</v>
      </c>
      <c r="E567" s="466">
        <v>5</v>
      </c>
      <c r="F567" s="560">
        <v>70</v>
      </c>
      <c r="G567" s="403" t="s">
        <v>342</v>
      </c>
      <c r="H567" s="561">
        <v>39.99</v>
      </c>
      <c r="I567" s="549"/>
      <c r="J567" s="401"/>
    </row>
    <row r="568" spans="1:11" s="550" customFormat="1" ht="98.25" customHeight="1" x14ac:dyDescent="0.25">
      <c r="A568" s="466">
        <v>526</v>
      </c>
      <c r="B568" s="562" t="s">
        <v>1287</v>
      </c>
      <c r="C568" s="563" t="s">
        <v>1288</v>
      </c>
      <c r="D568" s="403" t="s">
        <v>341</v>
      </c>
      <c r="E568" s="466">
        <v>103</v>
      </c>
      <c r="F568" s="560" t="s">
        <v>369</v>
      </c>
      <c r="G568" s="403">
        <v>2023</v>
      </c>
      <c r="H568" s="561">
        <v>557.22</v>
      </c>
      <c r="I568" s="549"/>
      <c r="J568" s="401"/>
      <c r="K568" s="564">
        <f>SUM(H552:H568)</f>
        <v>13887.131346989998</v>
      </c>
    </row>
    <row r="569" spans="1:11" s="550" customFormat="1" ht="21.75" customHeight="1" x14ac:dyDescent="0.25">
      <c r="A569" s="565" t="s">
        <v>1289</v>
      </c>
      <c r="B569" s="566"/>
      <c r="C569" s="566"/>
      <c r="D569" s="566"/>
      <c r="E569" s="566"/>
      <c r="F569" s="566"/>
      <c r="G569" s="566"/>
      <c r="H569" s="566"/>
      <c r="I569" s="566"/>
      <c r="J569" s="567"/>
    </row>
    <row r="570" spans="1:11" s="550" customFormat="1" ht="68.25" customHeight="1" x14ac:dyDescent="0.25">
      <c r="A570" s="568">
        <v>527</v>
      </c>
      <c r="B570" s="527" t="s">
        <v>1290</v>
      </c>
      <c r="C570" s="569"/>
      <c r="D570" s="568" t="s">
        <v>341</v>
      </c>
      <c r="E570" s="570">
        <v>385</v>
      </c>
      <c r="F570" s="568">
        <v>133</v>
      </c>
      <c r="G570" s="568">
        <v>2023</v>
      </c>
      <c r="H570" s="571">
        <v>4865</v>
      </c>
      <c r="I570" s="572"/>
      <c r="J570" s="572"/>
    </row>
    <row r="571" spans="1:11" s="550" customFormat="1" ht="21" customHeight="1" x14ac:dyDescent="0.25">
      <c r="A571" s="568">
        <v>528</v>
      </c>
      <c r="B571" s="527" t="s">
        <v>1291</v>
      </c>
      <c r="C571" s="569"/>
      <c r="D571" s="568" t="s">
        <v>341</v>
      </c>
      <c r="E571" s="570">
        <v>373</v>
      </c>
      <c r="F571" s="568" t="s">
        <v>1477</v>
      </c>
      <c r="G571" s="568">
        <v>2023</v>
      </c>
      <c r="H571" s="571">
        <v>15818</v>
      </c>
      <c r="I571" s="572"/>
      <c r="J571" s="572"/>
    </row>
    <row r="572" spans="1:11" s="573" customFormat="1" ht="22.5" x14ac:dyDescent="0.25">
      <c r="A572" s="568">
        <v>529</v>
      </c>
      <c r="B572" s="527" t="s">
        <v>1292</v>
      </c>
      <c r="C572" s="569"/>
      <c r="D572" s="568" t="s">
        <v>341</v>
      </c>
      <c r="E572" s="570">
        <v>232</v>
      </c>
      <c r="F572" s="568" t="s">
        <v>1478</v>
      </c>
      <c r="G572" s="568">
        <v>2023</v>
      </c>
      <c r="H572" s="571">
        <v>14846</v>
      </c>
      <c r="I572" s="572"/>
      <c r="J572" s="572"/>
    </row>
    <row r="573" spans="1:11" s="573" customFormat="1" ht="33.75" x14ac:dyDescent="0.25">
      <c r="A573" s="568">
        <v>530</v>
      </c>
      <c r="B573" s="527" t="s">
        <v>1293</v>
      </c>
      <c r="C573" s="569"/>
      <c r="D573" s="568" t="s">
        <v>341</v>
      </c>
      <c r="E573" s="570">
        <v>126.5</v>
      </c>
      <c r="F573" s="568" t="s">
        <v>1478</v>
      </c>
      <c r="G573" s="568">
        <v>2023</v>
      </c>
      <c r="H573" s="571">
        <v>10207</v>
      </c>
      <c r="I573" s="572"/>
      <c r="J573" s="572"/>
    </row>
    <row r="574" spans="1:11" s="573" customFormat="1" ht="33.75" x14ac:dyDescent="0.25">
      <c r="A574" s="568">
        <v>531</v>
      </c>
      <c r="B574" s="527" t="s">
        <v>1294</v>
      </c>
      <c r="C574" s="569"/>
      <c r="D574" s="568" t="s">
        <v>341</v>
      </c>
      <c r="E574" s="570">
        <v>410</v>
      </c>
      <c r="F574" s="568">
        <v>300</v>
      </c>
      <c r="G574" s="568">
        <v>2023</v>
      </c>
      <c r="H574" s="571">
        <v>7352</v>
      </c>
      <c r="I574" s="572"/>
      <c r="J574" s="572"/>
    </row>
    <row r="575" spans="1:11" s="573" customFormat="1" ht="22.5" x14ac:dyDescent="0.25">
      <c r="A575" s="568">
        <v>532</v>
      </c>
      <c r="B575" s="527" t="s">
        <v>1295</v>
      </c>
      <c r="C575" s="569"/>
      <c r="D575" s="568" t="s">
        <v>341</v>
      </c>
      <c r="E575" s="570">
        <v>140</v>
      </c>
      <c r="F575" s="568" t="s">
        <v>1479</v>
      </c>
      <c r="G575" s="568">
        <v>2023</v>
      </c>
      <c r="H575" s="571">
        <v>12273</v>
      </c>
      <c r="I575" s="572"/>
      <c r="J575" s="572"/>
    </row>
    <row r="576" spans="1:11" s="573" customFormat="1" ht="22.5" x14ac:dyDescent="0.25">
      <c r="A576" s="568">
        <v>533</v>
      </c>
      <c r="B576" s="527" t="s">
        <v>1296</v>
      </c>
      <c r="C576" s="569"/>
      <c r="D576" s="568" t="s">
        <v>341</v>
      </c>
      <c r="E576" s="570">
        <v>156.5</v>
      </c>
      <c r="F576" s="568">
        <v>250</v>
      </c>
      <c r="G576" s="568">
        <v>2023</v>
      </c>
      <c r="H576" s="571">
        <v>12003</v>
      </c>
      <c r="I576" s="572"/>
      <c r="J576" s="572"/>
    </row>
    <row r="577" spans="1:10" s="573" customFormat="1" ht="22.5" x14ac:dyDescent="0.25">
      <c r="A577" s="568">
        <v>534</v>
      </c>
      <c r="B577" s="527" t="s">
        <v>1297</v>
      </c>
      <c r="C577" s="569"/>
      <c r="D577" s="568" t="s">
        <v>341</v>
      </c>
      <c r="E577" s="570">
        <v>280.5</v>
      </c>
      <c r="F577" s="568" t="s">
        <v>1480</v>
      </c>
      <c r="G577" s="568" t="s">
        <v>1474</v>
      </c>
      <c r="H577" s="571">
        <v>6736</v>
      </c>
      <c r="I577" s="572"/>
      <c r="J577" s="572"/>
    </row>
    <row r="578" spans="1:10" s="573" customFormat="1" ht="33.75" x14ac:dyDescent="0.25">
      <c r="A578" s="568">
        <v>535</v>
      </c>
      <c r="B578" s="527" t="s">
        <v>1298</v>
      </c>
      <c r="C578" s="569"/>
      <c r="D578" s="568" t="s">
        <v>341</v>
      </c>
      <c r="E578" s="570">
        <v>388</v>
      </c>
      <c r="F578" s="568" t="s">
        <v>1481</v>
      </c>
      <c r="G578" s="568" t="s">
        <v>1474</v>
      </c>
      <c r="H578" s="571">
        <v>8743</v>
      </c>
      <c r="I578" s="572"/>
      <c r="J578" s="572"/>
    </row>
    <row r="579" spans="1:10" s="573" customFormat="1" ht="22.5" x14ac:dyDescent="0.25">
      <c r="A579" s="568">
        <v>536</v>
      </c>
      <c r="B579" s="527" t="s">
        <v>1299</v>
      </c>
      <c r="C579" s="569"/>
      <c r="D579" s="568" t="s">
        <v>341</v>
      </c>
      <c r="E579" s="570">
        <v>234</v>
      </c>
      <c r="F579" s="568">
        <v>200</v>
      </c>
      <c r="G579" s="568" t="s">
        <v>1474</v>
      </c>
      <c r="H579" s="571">
        <v>5772</v>
      </c>
      <c r="I579" s="572"/>
      <c r="J579" s="572"/>
    </row>
    <row r="580" spans="1:10" s="573" customFormat="1" ht="33.75" x14ac:dyDescent="0.25">
      <c r="A580" s="568">
        <v>537</v>
      </c>
      <c r="B580" s="527" t="s">
        <v>1300</v>
      </c>
      <c r="C580" s="569"/>
      <c r="D580" s="568" t="s">
        <v>341</v>
      </c>
      <c r="E580" s="570">
        <v>968</v>
      </c>
      <c r="F580" s="568" t="s">
        <v>1482</v>
      </c>
      <c r="G580" s="568" t="s">
        <v>1474</v>
      </c>
      <c r="H580" s="571">
        <v>29534</v>
      </c>
      <c r="I580" s="572"/>
      <c r="J580" s="572"/>
    </row>
    <row r="581" spans="1:10" s="573" customFormat="1" ht="33.75" x14ac:dyDescent="0.25">
      <c r="A581" s="568">
        <v>538</v>
      </c>
      <c r="B581" s="527" t="s">
        <v>1301</v>
      </c>
      <c r="C581" s="569"/>
      <c r="D581" s="568" t="s">
        <v>341</v>
      </c>
      <c r="E581" s="570">
        <v>449.5</v>
      </c>
      <c r="F581" s="568" t="s">
        <v>1483</v>
      </c>
      <c r="G581" s="568" t="s">
        <v>1276</v>
      </c>
      <c r="H581" s="571">
        <v>17945</v>
      </c>
      <c r="I581" s="572"/>
      <c r="J581" s="572"/>
    </row>
    <row r="582" spans="1:10" s="573" customFormat="1" ht="22.5" x14ac:dyDescent="0.25">
      <c r="A582" s="568">
        <v>539</v>
      </c>
      <c r="B582" s="527" t="s">
        <v>1302</v>
      </c>
      <c r="C582" s="569"/>
      <c r="D582" s="568" t="s">
        <v>341</v>
      </c>
      <c r="E582" s="570">
        <v>60</v>
      </c>
      <c r="F582" s="568">
        <v>150</v>
      </c>
      <c r="G582" s="568" t="s">
        <v>1474</v>
      </c>
      <c r="H582" s="571">
        <v>1446</v>
      </c>
      <c r="I582" s="572"/>
      <c r="J582" s="572"/>
    </row>
    <row r="583" spans="1:10" s="573" customFormat="1" ht="22.5" x14ac:dyDescent="0.25">
      <c r="A583" s="568">
        <v>540</v>
      </c>
      <c r="B583" s="527" t="s">
        <v>1303</v>
      </c>
      <c r="C583" s="569"/>
      <c r="D583" s="568" t="s">
        <v>341</v>
      </c>
      <c r="E583" s="570">
        <v>189</v>
      </c>
      <c r="F583" s="568" t="s">
        <v>1484</v>
      </c>
      <c r="G583" s="568" t="s">
        <v>1276</v>
      </c>
      <c r="H583" s="571">
        <v>9113</v>
      </c>
      <c r="I583" s="572"/>
      <c r="J583" s="572"/>
    </row>
    <row r="584" spans="1:10" s="573" customFormat="1" ht="33.75" x14ac:dyDescent="0.25">
      <c r="A584" s="568">
        <v>541</v>
      </c>
      <c r="B584" s="527" t="s">
        <v>1304</v>
      </c>
      <c r="C584" s="569"/>
      <c r="D584" s="568" t="s">
        <v>341</v>
      </c>
      <c r="E584" s="570">
        <v>212</v>
      </c>
      <c r="F584" s="568" t="s">
        <v>1485</v>
      </c>
      <c r="G584" s="568" t="s">
        <v>1474</v>
      </c>
      <c r="H584" s="571">
        <v>3286</v>
      </c>
      <c r="I584" s="572"/>
      <c r="J584" s="572"/>
    </row>
    <row r="585" spans="1:10" s="573" customFormat="1" ht="22.5" x14ac:dyDescent="0.25">
      <c r="A585" s="568">
        <v>542</v>
      </c>
      <c r="B585" s="527" t="s">
        <v>1305</v>
      </c>
      <c r="C585" s="569"/>
      <c r="D585" s="568" t="s">
        <v>341</v>
      </c>
      <c r="E585" s="570">
        <v>388</v>
      </c>
      <c r="F585" s="568" t="s">
        <v>1486</v>
      </c>
      <c r="G585" s="568">
        <v>2023</v>
      </c>
      <c r="H585" s="571">
        <v>16447.82</v>
      </c>
      <c r="I585" s="572"/>
      <c r="J585" s="572"/>
    </row>
    <row r="586" spans="1:10" s="573" customFormat="1" ht="22.5" x14ac:dyDescent="0.25">
      <c r="A586" s="568">
        <v>543</v>
      </c>
      <c r="B586" s="527" t="s">
        <v>1306</v>
      </c>
      <c r="C586" s="569"/>
      <c r="D586" s="568" t="s">
        <v>341</v>
      </c>
      <c r="E586" s="570">
        <v>246</v>
      </c>
      <c r="F586" s="568" t="s">
        <v>1487</v>
      </c>
      <c r="G586" s="568">
        <v>2023</v>
      </c>
      <c r="H586" s="571">
        <v>5282.71</v>
      </c>
      <c r="I586" s="572"/>
      <c r="J586" s="572"/>
    </row>
    <row r="587" spans="1:10" s="573" customFormat="1" ht="33.75" x14ac:dyDescent="0.25">
      <c r="A587" s="568">
        <v>544</v>
      </c>
      <c r="B587" s="527" t="s">
        <v>1475</v>
      </c>
      <c r="C587" s="569"/>
      <c r="D587" s="568" t="s">
        <v>341</v>
      </c>
      <c r="E587" s="570">
        <v>240</v>
      </c>
      <c r="F587" s="568" t="s">
        <v>1488</v>
      </c>
      <c r="G587" s="568">
        <v>2023</v>
      </c>
      <c r="H587" s="571">
        <v>10587.68</v>
      </c>
      <c r="I587" s="572"/>
      <c r="J587" s="572"/>
    </row>
    <row r="588" spans="1:10" s="573" customFormat="1" ht="22.5" x14ac:dyDescent="0.25">
      <c r="A588" s="568">
        <v>545</v>
      </c>
      <c r="B588" s="527" t="s">
        <v>1307</v>
      </c>
      <c r="C588" s="569"/>
      <c r="D588" s="568" t="s">
        <v>341</v>
      </c>
      <c r="E588" s="570">
        <v>289.5</v>
      </c>
      <c r="F588" s="568" t="s">
        <v>1489</v>
      </c>
      <c r="G588" s="568">
        <v>2023</v>
      </c>
      <c r="H588" s="571">
        <v>7130.4859999999999</v>
      </c>
      <c r="I588" s="572"/>
      <c r="J588" s="572"/>
    </row>
    <row r="589" spans="1:10" s="573" customFormat="1" x14ac:dyDescent="0.25">
      <c r="A589" s="568">
        <v>546</v>
      </c>
      <c r="B589" s="527" t="s">
        <v>1308</v>
      </c>
      <c r="C589" s="569"/>
      <c r="D589" s="568" t="s">
        <v>341</v>
      </c>
      <c r="E589" s="570">
        <v>686</v>
      </c>
      <c r="F589" s="568" t="s">
        <v>1490</v>
      </c>
      <c r="G589" s="568">
        <v>2023</v>
      </c>
      <c r="H589" s="571">
        <v>47547.3</v>
      </c>
      <c r="I589" s="572"/>
      <c r="J589" s="572"/>
    </row>
    <row r="590" spans="1:10" s="573" customFormat="1" x14ac:dyDescent="0.25">
      <c r="A590" s="568">
        <v>547</v>
      </c>
      <c r="B590" s="527" t="s">
        <v>1309</v>
      </c>
      <c r="C590" s="569"/>
      <c r="D590" s="568" t="s">
        <v>341</v>
      </c>
      <c r="E590" s="570">
        <v>340</v>
      </c>
      <c r="F590" s="568" t="s">
        <v>1490</v>
      </c>
      <c r="G590" s="568">
        <v>2023</v>
      </c>
      <c r="H590" s="571">
        <v>22248.81</v>
      </c>
      <c r="I590" s="572"/>
      <c r="J590" s="572"/>
    </row>
    <row r="591" spans="1:10" s="573" customFormat="1" x14ac:dyDescent="0.25">
      <c r="A591" s="568">
        <v>548</v>
      </c>
      <c r="B591" s="527" t="s">
        <v>1310</v>
      </c>
      <c r="C591" s="569"/>
      <c r="D591" s="568" t="s">
        <v>341</v>
      </c>
      <c r="E591" s="570">
        <v>354</v>
      </c>
      <c r="F591" s="568" t="s">
        <v>1490</v>
      </c>
      <c r="G591" s="568">
        <v>2023</v>
      </c>
      <c r="H591" s="571">
        <v>24536.07</v>
      </c>
      <c r="I591" s="572"/>
      <c r="J591" s="572"/>
    </row>
    <row r="592" spans="1:10" s="573" customFormat="1" ht="22.5" x14ac:dyDescent="0.25">
      <c r="A592" s="568">
        <v>549</v>
      </c>
      <c r="B592" s="527" t="s">
        <v>1311</v>
      </c>
      <c r="C592" s="569"/>
      <c r="D592" s="568" t="s">
        <v>341</v>
      </c>
      <c r="E592" s="570">
        <v>252</v>
      </c>
      <c r="F592" s="568" t="s">
        <v>1491</v>
      </c>
      <c r="G592" s="568">
        <v>2023</v>
      </c>
      <c r="H592" s="571">
        <v>12466.32</v>
      </c>
      <c r="I592" s="572"/>
      <c r="J592" s="572"/>
    </row>
    <row r="593" spans="1:10" s="573" customFormat="1" ht="33.75" x14ac:dyDescent="0.25">
      <c r="A593" s="568">
        <v>550</v>
      </c>
      <c r="B593" s="527" t="s">
        <v>1312</v>
      </c>
      <c r="C593" s="569"/>
      <c r="D593" s="568" t="s">
        <v>341</v>
      </c>
      <c r="E593" s="570">
        <v>1258</v>
      </c>
      <c r="F593" s="568" t="s">
        <v>1492</v>
      </c>
      <c r="G593" s="568">
        <v>2024</v>
      </c>
      <c r="H593" s="571">
        <v>21497.19</v>
      </c>
      <c r="I593" s="572"/>
      <c r="J593" s="572"/>
    </row>
    <row r="594" spans="1:10" s="573" customFormat="1" x14ac:dyDescent="0.25">
      <c r="A594" s="568">
        <v>551</v>
      </c>
      <c r="B594" s="527" t="s">
        <v>1313</v>
      </c>
      <c r="C594" s="569"/>
      <c r="D594" s="568" t="s">
        <v>341</v>
      </c>
      <c r="E594" s="570">
        <v>274.8</v>
      </c>
      <c r="F594" s="568" t="s">
        <v>1490</v>
      </c>
      <c r="G594" s="568">
        <v>2024</v>
      </c>
      <c r="H594" s="571">
        <v>16208.15</v>
      </c>
      <c r="I594" s="572"/>
      <c r="J594" s="572"/>
    </row>
    <row r="595" spans="1:10" s="573" customFormat="1" x14ac:dyDescent="0.25">
      <c r="A595" s="568">
        <v>552</v>
      </c>
      <c r="B595" s="527" t="s">
        <v>1314</v>
      </c>
      <c r="C595" s="569"/>
      <c r="D595" s="568" t="s">
        <v>341</v>
      </c>
      <c r="E595" s="570">
        <v>142.6</v>
      </c>
      <c r="F595" s="568" t="s">
        <v>1490</v>
      </c>
      <c r="G595" s="568">
        <v>2024</v>
      </c>
      <c r="H595" s="571">
        <v>8410.7800000000007</v>
      </c>
      <c r="I595" s="572"/>
      <c r="J595" s="572"/>
    </row>
    <row r="596" spans="1:10" s="573" customFormat="1" ht="22.5" x14ac:dyDescent="0.25">
      <c r="A596" s="568">
        <v>553</v>
      </c>
      <c r="B596" s="527" t="s">
        <v>1315</v>
      </c>
      <c r="C596" s="569"/>
      <c r="D596" s="568" t="s">
        <v>341</v>
      </c>
      <c r="E596" s="570">
        <v>506</v>
      </c>
      <c r="F596" s="568" t="s">
        <v>1493</v>
      </c>
      <c r="G596" s="568">
        <v>2024</v>
      </c>
      <c r="H596" s="571">
        <v>22063.62</v>
      </c>
      <c r="I596" s="572"/>
      <c r="J596" s="572"/>
    </row>
    <row r="597" spans="1:10" s="573" customFormat="1" ht="22.5" x14ac:dyDescent="0.25">
      <c r="A597" s="568">
        <v>554</v>
      </c>
      <c r="B597" s="527" t="s">
        <v>1316</v>
      </c>
      <c r="C597" s="569"/>
      <c r="D597" s="568" t="s">
        <v>341</v>
      </c>
      <c r="E597" s="570">
        <v>257.60000000000002</v>
      </c>
      <c r="F597" s="568" t="s">
        <v>1493</v>
      </c>
      <c r="G597" s="568">
        <v>2024</v>
      </c>
      <c r="H597" s="571">
        <v>11232.4</v>
      </c>
      <c r="I597" s="572"/>
      <c r="J597" s="572"/>
    </row>
    <row r="598" spans="1:10" s="573" customFormat="1" ht="22.5" x14ac:dyDescent="0.25">
      <c r="A598" s="568">
        <v>555</v>
      </c>
      <c r="B598" s="527" t="s">
        <v>1317</v>
      </c>
      <c r="C598" s="569"/>
      <c r="D598" s="568" t="s">
        <v>341</v>
      </c>
      <c r="E598" s="570">
        <v>819</v>
      </c>
      <c r="F598" s="568" t="s">
        <v>1487</v>
      </c>
      <c r="G598" s="568">
        <v>2024</v>
      </c>
      <c r="H598" s="571">
        <v>5786.45</v>
      </c>
      <c r="I598" s="572"/>
      <c r="J598" s="572"/>
    </row>
    <row r="599" spans="1:10" s="573" customFormat="1" x14ac:dyDescent="0.25">
      <c r="A599" s="568">
        <v>556</v>
      </c>
      <c r="B599" s="527" t="s">
        <v>1318</v>
      </c>
      <c r="C599" s="569"/>
      <c r="D599" s="568" t="s">
        <v>341</v>
      </c>
      <c r="E599" s="570">
        <v>108</v>
      </c>
      <c r="F599" s="568" t="s">
        <v>1494</v>
      </c>
      <c r="G599" s="568">
        <v>2024</v>
      </c>
      <c r="H599" s="571">
        <v>2083.13</v>
      </c>
      <c r="I599" s="572"/>
      <c r="J599" s="572"/>
    </row>
    <row r="600" spans="1:10" s="573" customFormat="1" x14ac:dyDescent="0.25">
      <c r="A600" s="568">
        <v>557</v>
      </c>
      <c r="B600" s="527" t="s">
        <v>1319</v>
      </c>
      <c r="C600" s="569"/>
      <c r="D600" s="568" t="s">
        <v>341</v>
      </c>
      <c r="E600" s="570">
        <v>184</v>
      </c>
      <c r="F600" s="568" t="s">
        <v>1495</v>
      </c>
      <c r="G600" s="568">
        <v>2024</v>
      </c>
      <c r="H600" s="571">
        <v>5076.05</v>
      </c>
      <c r="I600" s="572"/>
      <c r="J600" s="572"/>
    </row>
    <row r="601" spans="1:10" s="573" customFormat="1" ht="22.5" x14ac:dyDescent="0.25">
      <c r="A601" s="568">
        <v>558</v>
      </c>
      <c r="B601" s="527" t="s">
        <v>1320</v>
      </c>
      <c r="C601" s="569"/>
      <c r="D601" s="568" t="s">
        <v>341</v>
      </c>
      <c r="E601" s="570">
        <v>702</v>
      </c>
      <c r="F601" s="568" t="s">
        <v>1496</v>
      </c>
      <c r="G601" s="568">
        <v>2024</v>
      </c>
      <c r="H601" s="571">
        <v>16703.240000000002</v>
      </c>
      <c r="I601" s="572"/>
      <c r="J601" s="572"/>
    </row>
    <row r="602" spans="1:10" s="573" customFormat="1" ht="33.75" x14ac:dyDescent="0.25">
      <c r="A602" s="568">
        <v>559</v>
      </c>
      <c r="B602" s="527" t="s">
        <v>1321</v>
      </c>
      <c r="C602" s="569"/>
      <c r="D602" s="568" t="s">
        <v>341</v>
      </c>
      <c r="E602" s="570">
        <v>90</v>
      </c>
      <c r="F602" s="568" t="s">
        <v>1497</v>
      </c>
      <c r="G602" s="568">
        <v>2024</v>
      </c>
      <c r="H602" s="571">
        <v>1084.28</v>
      </c>
      <c r="I602" s="572"/>
      <c r="J602" s="572"/>
    </row>
    <row r="603" spans="1:10" s="573" customFormat="1" ht="22.5" x14ac:dyDescent="0.25">
      <c r="A603" s="568">
        <v>560</v>
      </c>
      <c r="B603" s="527" t="s">
        <v>1322</v>
      </c>
      <c r="C603" s="569"/>
      <c r="D603" s="568" t="s">
        <v>341</v>
      </c>
      <c r="E603" s="570">
        <v>72</v>
      </c>
      <c r="F603" s="568" t="s">
        <v>1498</v>
      </c>
      <c r="G603" s="568">
        <v>2024</v>
      </c>
      <c r="H603" s="571">
        <v>1264.77</v>
      </c>
      <c r="I603" s="572"/>
      <c r="J603" s="572"/>
    </row>
    <row r="604" spans="1:10" s="573" customFormat="1" ht="22.5" x14ac:dyDescent="0.25">
      <c r="A604" s="568">
        <v>561</v>
      </c>
      <c r="B604" s="527" t="s">
        <v>1323</v>
      </c>
      <c r="C604" s="569"/>
      <c r="D604" s="568" t="s">
        <v>341</v>
      </c>
      <c r="E604" s="570">
        <v>436.5</v>
      </c>
      <c r="F604" s="568" t="s">
        <v>1499</v>
      </c>
      <c r="G604" s="568">
        <v>2024</v>
      </c>
      <c r="H604" s="571">
        <v>17601.12</v>
      </c>
      <c r="I604" s="572"/>
      <c r="J604" s="572"/>
    </row>
    <row r="605" spans="1:10" s="573" customFormat="1" ht="33.75" x14ac:dyDescent="0.25">
      <c r="A605" s="568">
        <v>562</v>
      </c>
      <c r="B605" s="527" t="s">
        <v>1324</v>
      </c>
      <c r="C605" s="569"/>
      <c r="D605" s="568" t="s">
        <v>341</v>
      </c>
      <c r="E605" s="570">
        <v>494</v>
      </c>
      <c r="F605" s="568" t="s">
        <v>1500</v>
      </c>
      <c r="G605" s="568">
        <v>2023</v>
      </c>
      <c r="H605" s="571">
        <v>9466.5</v>
      </c>
      <c r="I605" s="572"/>
      <c r="J605" s="572"/>
    </row>
    <row r="606" spans="1:10" s="573" customFormat="1" x14ac:dyDescent="0.25">
      <c r="A606" s="568">
        <v>563</v>
      </c>
      <c r="B606" s="527" t="s">
        <v>1325</v>
      </c>
      <c r="C606" s="569"/>
      <c r="D606" s="568" t="s">
        <v>341</v>
      </c>
      <c r="E606" s="570">
        <v>160</v>
      </c>
      <c r="F606" s="568" t="s">
        <v>1501</v>
      </c>
      <c r="G606" s="568">
        <v>2023</v>
      </c>
      <c r="H606" s="571">
        <v>4501.09</v>
      </c>
      <c r="I606" s="572"/>
      <c r="J606" s="572"/>
    </row>
    <row r="607" spans="1:10" s="573" customFormat="1" ht="22.5" x14ac:dyDescent="0.25">
      <c r="A607" s="568">
        <v>564</v>
      </c>
      <c r="B607" s="527" t="s">
        <v>1326</v>
      </c>
      <c r="C607" s="569"/>
      <c r="D607" s="568" t="s">
        <v>341</v>
      </c>
      <c r="E607" s="570">
        <v>694</v>
      </c>
      <c r="F607" s="568" t="s">
        <v>1493</v>
      </c>
      <c r="G607" s="568">
        <v>2023</v>
      </c>
      <c r="H607" s="571">
        <v>30261.17</v>
      </c>
      <c r="I607" s="572"/>
      <c r="J607" s="572"/>
    </row>
    <row r="608" spans="1:10" s="573" customFormat="1" ht="22.5" x14ac:dyDescent="0.25">
      <c r="A608" s="568">
        <v>565</v>
      </c>
      <c r="B608" s="527" t="s">
        <v>1327</v>
      </c>
      <c r="C608" s="569"/>
      <c r="D608" s="568" t="s">
        <v>341</v>
      </c>
      <c r="E608" s="570">
        <v>703.5</v>
      </c>
      <c r="F608" s="568" t="s">
        <v>1502</v>
      </c>
      <c r="G608" s="568">
        <v>2023</v>
      </c>
      <c r="H608" s="571">
        <v>31220.82</v>
      </c>
      <c r="I608" s="572"/>
      <c r="J608" s="572"/>
    </row>
    <row r="609" spans="1:10" s="573" customFormat="1" ht="22.5" x14ac:dyDescent="0.25">
      <c r="A609" s="568">
        <v>566</v>
      </c>
      <c r="B609" s="527" t="s">
        <v>1328</v>
      </c>
      <c r="C609" s="569"/>
      <c r="D609" s="568" t="s">
        <v>341</v>
      </c>
      <c r="E609" s="570">
        <v>633.20000000000005</v>
      </c>
      <c r="F609" s="568" t="s">
        <v>1503</v>
      </c>
      <c r="G609" s="568">
        <v>2023</v>
      </c>
      <c r="H609" s="571">
        <v>32456.63</v>
      </c>
      <c r="I609" s="572"/>
      <c r="J609" s="572"/>
    </row>
    <row r="610" spans="1:10" s="573" customFormat="1" ht="22.5" x14ac:dyDescent="0.25">
      <c r="A610" s="568">
        <v>567</v>
      </c>
      <c r="B610" s="527" t="s">
        <v>1329</v>
      </c>
      <c r="C610" s="569"/>
      <c r="D610" s="568" t="s">
        <v>341</v>
      </c>
      <c r="E610" s="570">
        <v>83</v>
      </c>
      <c r="F610" s="568" t="s">
        <v>1503</v>
      </c>
      <c r="G610" s="568">
        <v>2023</v>
      </c>
      <c r="H610" s="571">
        <v>2974.04</v>
      </c>
      <c r="I610" s="572"/>
      <c r="J610" s="572"/>
    </row>
    <row r="611" spans="1:10" s="573" customFormat="1" ht="33.75" x14ac:dyDescent="0.25">
      <c r="A611" s="568">
        <v>568</v>
      </c>
      <c r="B611" s="527" t="s">
        <v>1330</v>
      </c>
      <c r="C611" s="569"/>
      <c r="D611" s="568" t="s">
        <v>341</v>
      </c>
      <c r="E611" s="570">
        <v>197.5</v>
      </c>
      <c r="F611" s="568" t="s">
        <v>1486</v>
      </c>
      <c r="G611" s="568">
        <v>2024</v>
      </c>
      <c r="H611" s="571">
        <v>14687.304</v>
      </c>
      <c r="I611" s="572"/>
      <c r="J611" s="572"/>
    </row>
    <row r="612" spans="1:10" s="573" customFormat="1" x14ac:dyDescent="0.25">
      <c r="A612" s="568">
        <v>569</v>
      </c>
      <c r="B612" s="527" t="s">
        <v>1331</v>
      </c>
      <c r="C612" s="569"/>
      <c r="D612" s="568" t="s">
        <v>341</v>
      </c>
      <c r="E612" s="570">
        <v>420</v>
      </c>
      <c r="F612" s="568">
        <v>250</v>
      </c>
      <c r="G612" s="568">
        <v>2024</v>
      </c>
      <c r="H612" s="571">
        <v>20039.175999999999</v>
      </c>
      <c r="I612" s="572"/>
      <c r="J612" s="572"/>
    </row>
    <row r="613" spans="1:10" s="573" customFormat="1" x14ac:dyDescent="0.25">
      <c r="A613" s="568">
        <v>570</v>
      </c>
      <c r="B613" s="527" t="s">
        <v>1332</v>
      </c>
      <c r="C613" s="569"/>
      <c r="D613" s="568" t="s">
        <v>341</v>
      </c>
      <c r="E613" s="570">
        <v>495</v>
      </c>
      <c r="F613" s="568">
        <v>100</v>
      </c>
      <c r="G613" s="568">
        <v>2024</v>
      </c>
      <c r="H613" s="571">
        <v>18813.758000000002</v>
      </c>
      <c r="I613" s="572"/>
      <c r="J613" s="572"/>
    </row>
    <row r="614" spans="1:10" s="573" customFormat="1" ht="22.5" x14ac:dyDescent="0.25">
      <c r="A614" s="568">
        <v>571</v>
      </c>
      <c r="B614" s="527" t="s">
        <v>1333</v>
      </c>
      <c r="C614" s="569"/>
      <c r="D614" s="568" t="s">
        <v>341</v>
      </c>
      <c r="E614" s="570">
        <v>135</v>
      </c>
      <c r="F614" s="568" t="s">
        <v>1504</v>
      </c>
      <c r="G614" s="568">
        <v>2024</v>
      </c>
      <c r="H614" s="571">
        <v>26859.887999999999</v>
      </c>
      <c r="I614" s="572"/>
      <c r="J614" s="572"/>
    </row>
    <row r="615" spans="1:10" s="573" customFormat="1" ht="22.5" x14ac:dyDescent="0.25">
      <c r="A615" s="568">
        <v>572</v>
      </c>
      <c r="B615" s="527" t="s">
        <v>1334</v>
      </c>
      <c r="C615" s="569"/>
      <c r="D615" s="568" t="s">
        <v>341</v>
      </c>
      <c r="E615" s="570">
        <v>175.5</v>
      </c>
      <c r="F615" s="568" t="s">
        <v>1505</v>
      </c>
      <c r="G615" s="568">
        <v>2024</v>
      </c>
      <c r="H615" s="571">
        <v>12294.166999999999</v>
      </c>
      <c r="I615" s="572"/>
      <c r="J615" s="572"/>
    </row>
    <row r="616" spans="1:10" s="573" customFormat="1" ht="33.75" x14ac:dyDescent="0.25">
      <c r="A616" s="568">
        <v>573</v>
      </c>
      <c r="B616" s="527" t="s">
        <v>1335</v>
      </c>
      <c r="C616" s="569"/>
      <c r="D616" s="568" t="s">
        <v>341</v>
      </c>
      <c r="E616" s="570">
        <v>919.5</v>
      </c>
      <c r="F616" s="568" t="s">
        <v>1506</v>
      </c>
      <c r="G616" s="568">
        <v>2024</v>
      </c>
      <c r="H616" s="571">
        <v>25091.582999999999</v>
      </c>
      <c r="I616" s="572"/>
      <c r="J616" s="572"/>
    </row>
    <row r="617" spans="1:10" s="573" customFormat="1" ht="22.5" x14ac:dyDescent="0.25">
      <c r="A617" s="568">
        <v>574</v>
      </c>
      <c r="B617" s="527" t="s">
        <v>1336</v>
      </c>
      <c r="C617" s="569"/>
      <c r="D617" s="568" t="s">
        <v>341</v>
      </c>
      <c r="E617" s="570">
        <v>542</v>
      </c>
      <c r="F617" s="568" t="s">
        <v>1507</v>
      </c>
      <c r="G617" s="568">
        <v>2024</v>
      </c>
      <c r="H617" s="571">
        <f>6136.4465+20391.362</f>
        <v>26527.808499999999</v>
      </c>
      <c r="I617" s="572"/>
      <c r="J617" s="572"/>
    </row>
    <row r="618" spans="1:10" s="573" customFormat="1" ht="22.5" x14ac:dyDescent="0.25">
      <c r="A618" s="568">
        <v>575</v>
      </c>
      <c r="B618" s="527" t="s">
        <v>1337</v>
      </c>
      <c r="C618" s="569"/>
      <c r="D618" s="568" t="s">
        <v>341</v>
      </c>
      <c r="E618" s="570">
        <v>105</v>
      </c>
      <c r="F618" s="568" t="s">
        <v>1508</v>
      </c>
      <c r="G618" s="568">
        <v>2024</v>
      </c>
      <c r="H618" s="571">
        <v>2913.5355</v>
      </c>
      <c r="I618" s="572"/>
      <c r="J618" s="572"/>
    </row>
    <row r="619" spans="1:10" s="573" customFormat="1" x14ac:dyDescent="0.25">
      <c r="A619" s="568">
        <v>576</v>
      </c>
      <c r="B619" s="527" t="s">
        <v>1338</v>
      </c>
      <c r="C619" s="569"/>
      <c r="D619" s="568" t="s">
        <v>341</v>
      </c>
      <c r="E619" s="570">
        <v>168</v>
      </c>
      <c r="F619" s="568" t="s">
        <v>1501</v>
      </c>
      <c r="G619" s="568">
        <v>2024</v>
      </c>
      <c r="H619" s="571">
        <v>1474.0336</v>
      </c>
      <c r="I619" s="572"/>
      <c r="J619" s="572"/>
    </row>
    <row r="620" spans="1:10" s="573" customFormat="1" ht="33.75" x14ac:dyDescent="0.25">
      <c r="A620" s="568">
        <v>577</v>
      </c>
      <c r="B620" s="527" t="s">
        <v>1339</v>
      </c>
      <c r="C620" s="569"/>
      <c r="D620" s="568" t="s">
        <v>341</v>
      </c>
      <c r="E620" s="570">
        <v>190</v>
      </c>
      <c r="F620" s="568" t="s">
        <v>1500</v>
      </c>
      <c r="G620" s="568">
        <v>2024</v>
      </c>
      <c r="H620" s="571">
        <v>21347.794999999998</v>
      </c>
      <c r="I620" s="572"/>
      <c r="J620" s="572"/>
    </row>
    <row r="621" spans="1:10" s="573" customFormat="1" ht="22.5" x14ac:dyDescent="0.25">
      <c r="A621" s="568">
        <v>578</v>
      </c>
      <c r="B621" s="527" t="s">
        <v>1340</v>
      </c>
      <c r="C621" s="569"/>
      <c r="D621" s="568" t="s">
        <v>341</v>
      </c>
      <c r="E621" s="570">
        <v>148</v>
      </c>
      <c r="F621" s="568" t="s">
        <v>1491</v>
      </c>
      <c r="G621" s="568">
        <v>2024</v>
      </c>
      <c r="H621" s="571">
        <v>12851.636</v>
      </c>
      <c r="I621" s="572"/>
      <c r="J621" s="572"/>
    </row>
    <row r="622" spans="1:10" s="573" customFormat="1" ht="22.5" x14ac:dyDescent="0.25">
      <c r="A622" s="568">
        <v>579</v>
      </c>
      <c r="B622" s="527" t="s">
        <v>1341</v>
      </c>
      <c r="C622" s="569"/>
      <c r="D622" s="568" t="s">
        <v>341</v>
      </c>
      <c r="E622" s="570">
        <v>178</v>
      </c>
      <c r="F622" s="568" t="s">
        <v>1509</v>
      </c>
      <c r="G622" s="568">
        <v>2024</v>
      </c>
      <c r="H622" s="571">
        <v>5790.8107</v>
      </c>
      <c r="I622" s="572"/>
      <c r="J622" s="572"/>
    </row>
    <row r="623" spans="1:10" s="573" customFormat="1" x14ac:dyDescent="0.25">
      <c r="A623" s="568">
        <v>580</v>
      </c>
      <c r="B623" s="527" t="s">
        <v>1342</v>
      </c>
      <c r="C623" s="569"/>
      <c r="D623" s="568" t="s">
        <v>341</v>
      </c>
      <c r="E623" s="570">
        <v>294</v>
      </c>
      <c r="F623" s="568" t="s">
        <v>1494</v>
      </c>
      <c r="G623" s="568">
        <v>2024</v>
      </c>
      <c r="H623" s="571">
        <v>36839.451000000001</v>
      </c>
      <c r="I623" s="572"/>
      <c r="J623" s="572"/>
    </row>
    <row r="624" spans="1:10" s="573" customFormat="1" x14ac:dyDescent="0.25">
      <c r="A624" s="568">
        <v>581</v>
      </c>
      <c r="B624" s="527" t="s">
        <v>1343</v>
      </c>
      <c r="C624" s="569"/>
      <c r="D624" s="568" t="s">
        <v>341</v>
      </c>
      <c r="E624" s="570">
        <v>74</v>
      </c>
      <c r="F624" s="568" t="s">
        <v>1493</v>
      </c>
      <c r="G624" s="568">
        <v>2024</v>
      </c>
      <c r="H624" s="571">
        <v>36939.654000000002</v>
      </c>
      <c r="I624" s="572"/>
      <c r="J624" s="572"/>
    </row>
    <row r="625" spans="1:10" s="573" customFormat="1" ht="22.5" x14ac:dyDescent="0.25">
      <c r="A625" s="568">
        <v>582</v>
      </c>
      <c r="B625" s="527" t="s">
        <v>1344</v>
      </c>
      <c r="C625" s="569"/>
      <c r="D625" s="568" t="s">
        <v>341</v>
      </c>
      <c r="E625" s="570">
        <v>298</v>
      </c>
      <c r="F625" s="568" t="s">
        <v>1510</v>
      </c>
      <c r="G625" s="568">
        <v>2024</v>
      </c>
      <c r="H625" s="571">
        <v>41089.076000000001</v>
      </c>
      <c r="I625" s="572"/>
      <c r="J625" s="572"/>
    </row>
    <row r="626" spans="1:10" s="573" customFormat="1" x14ac:dyDescent="0.25">
      <c r="A626" s="568">
        <v>583</v>
      </c>
      <c r="B626" s="527" t="s">
        <v>1345</v>
      </c>
      <c r="C626" s="569"/>
      <c r="D626" s="568" t="s">
        <v>341</v>
      </c>
      <c r="E626" s="570">
        <v>242</v>
      </c>
      <c r="F626" s="568" t="s">
        <v>1511</v>
      </c>
      <c r="G626" s="568">
        <v>2024</v>
      </c>
      <c r="H626" s="571">
        <v>7141.9059999999999</v>
      </c>
      <c r="I626" s="572"/>
      <c r="J626" s="572"/>
    </row>
    <row r="627" spans="1:10" s="573" customFormat="1" ht="22.5" x14ac:dyDescent="0.25">
      <c r="A627" s="568">
        <v>584</v>
      </c>
      <c r="B627" s="527" t="s">
        <v>1346</v>
      </c>
      <c r="C627" s="569"/>
      <c r="D627" s="568" t="s">
        <v>341</v>
      </c>
      <c r="E627" s="570">
        <v>236</v>
      </c>
      <c r="F627" s="568" t="s">
        <v>1512</v>
      </c>
      <c r="G627" s="568">
        <v>2024</v>
      </c>
      <c r="H627" s="571">
        <v>9041.2175999999999</v>
      </c>
      <c r="I627" s="572"/>
      <c r="J627" s="572"/>
    </row>
    <row r="628" spans="1:10" s="573" customFormat="1" x14ac:dyDescent="0.25">
      <c r="A628" s="568">
        <v>585</v>
      </c>
      <c r="B628" s="527" t="s">
        <v>1347</v>
      </c>
      <c r="C628" s="569"/>
      <c r="D628" s="568" t="s">
        <v>341</v>
      </c>
      <c r="E628" s="570">
        <v>89</v>
      </c>
      <c r="F628" s="568" t="s">
        <v>1511</v>
      </c>
      <c r="G628" s="568">
        <v>2024</v>
      </c>
      <c r="H628" s="571">
        <v>14245.455</v>
      </c>
      <c r="I628" s="572"/>
      <c r="J628" s="572"/>
    </row>
    <row r="629" spans="1:10" s="573" customFormat="1" x14ac:dyDescent="0.25">
      <c r="A629" s="568">
        <v>586</v>
      </c>
      <c r="B629" s="527" t="s">
        <v>1348</v>
      </c>
      <c r="C629" s="569"/>
      <c r="D629" s="568" t="s">
        <v>341</v>
      </c>
      <c r="E629" s="570">
        <v>120</v>
      </c>
      <c r="F629" s="568" t="s">
        <v>1513</v>
      </c>
      <c r="G629" s="568">
        <v>2024</v>
      </c>
      <c r="H629" s="571">
        <v>22267.359</v>
      </c>
      <c r="I629" s="572"/>
      <c r="J629" s="572"/>
    </row>
    <row r="630" spans="1:10" s="573" customFormat="1" ht="22.5" x14ac:dyDescent="0.25">
      <c r="A630" s="568">
        <v>587</v>
      </c>
      <c r="B630" s="527" t="s">
        <v>1349</v>
      </c>
      <c r="C630" s="569"/>
      <c r="D630" s="568" t="s">
        <v>341</v>
      </c>
      <c r="E630" s="570">
        <v>141</v>
      </c>
      <c r="F630" s="568" t="s">
        <v>1514</v>
      </c>
      <c r="G630" s="568">
        <v>2024</v>
      </c>
      <c r="H630" s="571">
        <v>3098.6781999999998</v>
      </c>
      <c r="I630" s="572"/>
      <c r="J630" s="572"/>
    </row>
    <row r="631" spans="1:10" s="573" customFormat="1" ht="22.5" x14ac:dyDescent="0.25">
      <c r="A631" s="568">
        <v>588</v>
      </c>
      <c r="B631" s="527" t="s">
        <v>1350</v>
      </c>
      <c r="C631" s="569"/>
      <c r="D631" s="568" t="s">
        <v>341</v>
      </c>
      <c r="E631" s="570">
        <v>392</v>
      </c>
      <c r="F631" s="568" t="s">
        <v>1515</v>
      </c>
      <c r="G631" s="568">
        <v>2024</v>
      </c>
      <c r="H631" s="571">
        <v>5980.9898999999996</v>
      </c>
      <c r="I631" s="572"/>
      <c r="J631" s="572"/>
    </row>
    <row r="632" spans="1:10" s="573" customFormat="1" ht="22.5" x14ac:dyDescent="0.25">
      <c r="A632" s="568">
        <v>589</v>
      </c>
      <c r="B632" s="527" t="s">
        <v>1351</v>
      </c>
      <c r="C632" s="569"/>
      <c r="D632" s="568" t="s">
        <v>341</v>
      </c>
      <c r="E632" s="570">
        <v>234.9</v>
      </c>
      <c r="F632" s="568" t="s">
        <v>1516</v>
      </c>
      <c r="G632" s="568">
        <v>2024</v>
      </c>
      <c r="H632" s="571">
        <v>28405.417000000001</v>
      </c>
      <c r="I632" s="572"/>
      <c r="J632" s="572"/>
    </row>
    <row r="633" spans="1:10" s="573" customFormat="1" ht="22.5" x14ac:dyDescent="0.25">
      <c r="A633" s="568">
        <v>590</v>
      </c>
      <c r="B633" s="527" t="s">
        <v>1352</v>
      </c>
      <c r="C633" s="569"/>
      <c r="D633" s="568" t="s">
        <v>341</v>
      </c>
      <c r="E633" s="570">
        <v>228</v>
      </c>
      <c r="F633" s="568" t="s">
        <v>1517</v>
      </c>
      <c r="G633" s="568">
        <v>2024</v>
      </c>
      <c r="H633" s="574">
        <v>0</v>
      </c>
      <c r="I633" s="572"/>
      <c r="J633" s="572"/>
    </row>
    <row r="634" spans="1:10" s="573" customFormat="1" ht="22.5" x14ac:dyDescent="0.25">
      <c r="A634" s="568">
        <v>591</v>
      </c>
      <c r="B634" s="527" t="s">
        <v>1353</v>
      </c>
      <c r="C634" s="569"/>
      <c r="D634" s="568" t="s">
        <v>341</v>
      </c>
      <c r="E634" s="570">
        <v>258</v>
      </c>
      <c r="F634" s="568" t="s">
        <v>1518</v>
      </c>
      <c r="G634" s="568">
        <v>2024</v>
      </c>
      <c r="H634" s="571">
        <v>23237.892</v>
      </c>
      <c r="I634" s="572"/>
      <c r="J634" s="572"/>
    </row>
    <row r="635" spans="1:10" s="573" customFormat="1" ht="22.5" x14ac:dyDescent="0.25">
      <c r="A635" s="568">
        <v>592</v>
      </c>
      <c r="B635" s="527" t="s">
        <v>1354</v>
      </c>
      <c r="C635" s="569"/>
      <c r="D635" s="568" t="s">
        <v>341</v>
      </c>
      <c r="E635" s="570">
        <v>360</v>
      </c>
      <c r="F635" s="568" t="s">
        <v>1520</v>
      </c>
      <c r="G635" s="568">
        <v>2024</v>
      </c>
      <c r="H635" s="571">
        <v>1256.7039</v>
      </c>
      <c r="I635" s="572"/>
      <c r="J635" s="572"/>
    </row>
    <row r="636" spans="1:10" s="573" customFormat="1" ht="22.5" x14ac:dyDescent="0.25">
      <c r="A636" s="568">
        <v>593</v>
      </c>
      <c r="B636" s="478" t="s">
        <v>1355</v>
      </c>
      <c r="C636" s="569"/>
      <c r="D636" s="568" t="s">
        <v>341</v>
      </c>
      <c r="E636" s="570">
        <v>258</v>
      </c>
      <c r="F636" s="568" t="s">
        <v>1521</v>
      </c>
      <c r="G636" s="568">
        <v>2024</v>
      </c>
      <c r="H636" s="571">
        <f>5716.8792+4568.8305</f>
        <v>10285.709699999999</v>
      </c>
      <c r="I636" s="572"/>
      <c r="J636" s="572"/>
    </row>
    <row r="637" spans="1:10" s="573" customFormat="1" ht="33.75" x14ac:dyDescent="0.25">
      <c r="A637" s="568">
        <v>594</v>
      </c>
      <c r="B637" s="527" t="s">
        <v>1356</v>
      </c>
      <c r="C637" s="569"/>
      <c r="D637" s="568" t="s">
        <v>341</v>
      </c>
      <c r="E637" s="570">
        <v>120</v>
      </c>
      <c r="F637" s="568" t="s">
        <v>1522</v>
      </c>
      <c r="G637" s="568">
        <v>2024</v>
      </c>
      <c r="H637" s="571">
        <v>4470.5792000000001</v>
      </c>
      <c r="I637" s="572"/>
      <c r="J637" s="572"/>
    </row>
    <row r="638" spans="1:10" s="573" customFormat="1" ht="22.5" x14ac:dyDescent="0.25">
      <c r="A638" s="568">
        <v>595</v>
      </c>
      <c r="B638" s="527" t="s">
        <v>1357</v>
      </c>
      <c r="C638" s="569"/>
      <c r="D638" s="568" t="s">
        <v>341</v>
      </c>
      <c r="E638" s="570">
        <v>160.5</v>
      </c>
      <c r="F638" s="568" t="s">
        <v>1517</v>
      </c>
      <c r="G638" s="568">
        <v>2024</v>
      </c>
      <c r="H638" s="571">
        <v>3604.2260999999999</v>
      </c>
      <c r="I638" s="572"/>
      <c r="J638" s="572"/>
    </row>
    <row r="639" spans="1:10" s="573" customFormat="1" ht="22.5" x14ac:dyDescent="0.25">
      <c r="A639" s="568">
        <v>596</v>
      </c>
      <c r="B639" s="527" t="s">
        <v>1358</v>
      </c>
      <c r="C639" s="569"/>
      <c r="D639" s="568" t="s">
        <v>341</v>
      </c>
      <c r="E639" s="570">
        <v>82</v>
      </c>
      <c r="F639" s="568" t="s">
        <v>1493</v>
      </c>
      <c r="G639" s="568">
        <v>2024</v>
      </c>
      <c r="H639" s="571">
        <v>12842.3</v>
      </c>
      <c r="I639" s="572"/>
      <c r="J639" s="572"/>
    </row>
    <row r="640" spans="1:10" s="573" customFormat="1" ht="22.5" x14ac:dyDescent="0.25">
      <c r="A640" s="568">
        <v>597</v>
      </c>
      <c r="B640" s="527" t="s">
        <v>1359</v>
      </c>
      <c r="C640" s="569"/>
      <c r="D640" s="568" t="s">
        <v>341</v>
      </c>
      <c r="E640" s="570">
        <v>634.79999999999995</v>
      </c>
      <c r="F640" s="568" t="s">
        <v>1493</v>
      </c>
      <c r="G640" s="568">
        <v>2024</v>
      </c>
      <c r="H640" s="571">
        <v>4140.4570999999996</v>
      </c>
      <c r="I640" s="572"/>
      <c r="J640" s="572"/>
    </row>
    <row r="641" spans="1:10" s="573" customFormat="1" ht="22.5" x14ac:dyDescent="0.25">
      <c r="A641" s="568">
        <v>598</v>
      </c>
      <c r="B641" s="527" t="s">
        <v>1360</v>
      </c>
      <c r="C641" s="569"/>
      <c r="D641" s="568" t="s">
        <v>341</v>
      </c>
      <c r="E641" s="570">
        <v>607.20000000000005</v>
      </c>
      <c r="F641" s="568" t="s">
        <v>1523</v>
      </c>
      <c r="G641" s="568">
        <v>2024</v>
      </c>
      <c r="H641" s="571">
        <v>7834.3499000000002</v>
      </c>
      <c r="I641" s="572"/>
      <c r="J641" s="572"/>
    </row>
    <row r="642" spans="1:10" s="573" customFormat="1" ht="22.5" x14ac:dyDescent="0.25">
      <c r="A642" s="568">
        <v>599</v>
      </c>
      <c r="B642" s="527" t="s">
        <v>1361</v>
      </c>
      <c r="C642" s="569"/>
      <c r="D642" s="568" t="s">
        <v>341</v>
      </c>
      <c r="E642" s="570">
        <v>1685.1</v>
      </c>
      <c r="F642" s="568" t="s">
        <v>1524</v>
      </c>
      <c r="G642" s="568">
        <v>2024</v>
      </c>
      <c r="H642" s="571">
        <v>6608.2340000000004</v>
      </c>
      <c r="I642" s="572"/>
      <c r="J642" s="572"/>
    </row>
    <row r="643" spans="1:10" s="573" customFormat="1" ht="33.75" x14ac:dyDescent="0.25">
      <c r="A643" s="568">
        <v>600</v>
      </c>
      <c r="B643" s="527" t="s">
        <v>1362</v>
      </c>
      <c r="C643" s="569"/>
      <c r="D643" s="568" t="s">
        <v>341</v>
      </c>
      <c r="E643" s="570">
        <v>424</v>
      </c>
      <c r="F643" s="568" t="s">
        <v>1488</v>
      </c>
      <c r="G643" s="568">
        <v>2024</v>
      </c>
      <c r="H643" s="571">
        <v>4932.6499999999996</v>
      </c>
      <c r="I643" s="572"/>
      <c r="J643" s="572"/>
    </row>
    <row r="644" spans="1:10" s="573" customFormat="1" ht="33.75" x14ac:dyDescent="0.25">
      <c r="A644" s="568">
        <v>601</v>
      </c>
      <c r="B644" s="527" t="s">
        <v>1363</v>
      </c>
      <c r="C644" s="569"/>
      <c r="D644" s="568" t="s">
        <v>341</v>
      </c>
      <c r="E644" s="570">
        <v>156</v>
      </c>
      <c r="F644" s="568" t="s">
        <v>1493</v>
      </c>
      <c r="G644" s="568">
        <v>2024</v>
      </c>
      <c r="H644" s="571">
        <v>2458.2629999999999</v>
      </c>
      <c r="I644" s="572"/>
      <c r="J644" s="572"/>
    </row>
    <row r="645" spans="1:10" s="573" customFormat="1" ht="22.5" x14ac:dyDescent="0.25">
      <c r="A645" s="568">
        <v>602</v>
      </c>
      <c r="B645" s="527" t="s">
        <v>1364</v>
      </c>
      <c r="C645" s="569"/>
      <c r="D645" s="568" t="s">
        <v>341</v>
      </c>
      <c r="E645" s="570">
        <v>238</v>
      </c>
      <c r="F645" s="568" t="s">
        <v>1525</v>
      </c>
      <c r="G645" s="568">
        <v>2024</v>
      </c>
      <c r="H645" s="571">
        <v>2463.9245000000001</v>
      </c>
      <c r="I645" s="572"/>
      <c r="J645" s="572"/>
    </row>
    <row r="646" spans="1:10" s="573" customFormat="1" ht="22.5" x14ac:dyDescent="0.25">
      <c r="A646" s="568">
        <v>603</v>
      </c>
      <c r="B646" s="527" t="s">
        <v>1365</v>
      </c>
      <c r="C646" s="569"/>
      <c r="D646" s="568" t="s">
        <v>341</v>
      </c>
      <c r="E646" s="570">
        <v>160</v>
      </c>
      <c r="F646" s="568" t="s">
        <v>1509</v>
      </c>
      <c r="G646" s="568">
        <v>2024</v>
      </c>
      <c r="H646" s="571">
        <v>5112.3694999999998</v>
      </c>
      <c r="I646" s="572"/>
      <c r="J646" s="572"/>
    </row>
    <row r="647" spans="1:10" s="573" customFormat="1" ht="33.75" x14ac:dyDescent="0.25">
      <c r="A647" s="568">
        <v>604</v>
      </c>
      <c r="B647" s="527" t="s">
        <v>1366</v>
      </c>
      <c r="C647" s="569"/>
      <c r="D647" s="568" t="s">
        <v>341</v>
      </c>
      <c r="E647" s="570">
        <v>226</v>
      </c>
      <c r="F647" s="568" t="s">
        <v>1493</v>
      </c>
      <c r="G647" s="568">
        <v>2024</v>
      </c>
      <c r="H647" s="571">
        <v>8945.0930000000008</v>
      </c>
      <c r="I647" s="572"/>
      <c r="J647" s="572"/>
    </row>
    <row r="648" spans="1:10" s="573" customFormat="1" ht="22.5" x14ac:dyDescent="0.25">
      <c r="A648" s="568">
        <v>605</v>
      </c>
      <c r="B648" s="527" t="s">
        <v>1367</v>
      </c>
      <c r="C648" s="569"/>
      <c r="D648" s="568" t="s">
        <v>341</v>
      </c>
      <c r="E648" s="570">
        <v>300</v>
      </c>
      <c r="F648" s="568" t="s">
        <v>1517</v>
      </c>
      <c r="G648" s="568">
        <v>2024</v>
      </c>
      <c r="H648" s="571">
        <v>6809.7695000000003</v>
      </c>
      <c r="I648" s="572"/>
      <c r="J648" s="572"/>
    </row>
    <row r="649" spans="1:10" s="573" customFormat="1" ht="22.5" x14ac:dyDescent="0.25">
      <c r="A649" s="568">
        <v>606</v>
      </c>
      <c r="B649" s="527" t="s">
        <v>1368</v>
      </c>
      <c r="C649" s="569"/>
      <c r="D649" s="568" t="s">
        <v>341</v>
      </c>
      <c r="E649" s="570">
        <v>160.80000000000001</v>
      </c>
      <c r="F649" s="568" t="s">
        <v>1504</v>
      </c>
      <c r="G649" s="568">
        <v>2024</v>
      </c>
      <c r="H649" s="571">
        <v>2878.7797</v>
      </c>
      <c r="I649" s="572"/>
      <c r="J649" s="572"/>
    </row>
    <row r="650" spans="1:10" s="573" customFormat="1" ht="22.5" x14ac:dyDescent="0.25">
      <c r="A650" s="568">
        <v>607</v>
      </c>
      <c r="B650" s="527" t="s">
        <v>1369</v>
      </c>
      <c r="C650" s="569"/>
      <c r="D650" s="568" t="s">
        <v>341</v>
      </c>
      <c r="E650" s="570">
        <v>168</v>
      </c>
      <c r="F650" s="568" t="s">
        <v>1493</v>
      </c>
      <c r="G650" s="568">
        <v>2024</v>
      </c>
      <c r="H650" s="571">
        <v>10762.302</v>
      </c>
      <c r="I650" s="572"/>
      <c r="J650" s="572"/>
    </row>
    <row r="651" spans="1:10" s="573" customFormat="1" ht="22.5" x14ac:dyDescent="0.25">
      <c r="A651" s="568">
        <v>608</v>
      </c>
      <c r="B651" s="527" t="s">
        <v>1370</v>
      </c>
      <c r="C651" s="569"/>
      <c r="D651" s="568" t="s">
        <v>341</v>
      </c>
      <c r="E651" s="570">
        <v>200</v>
      </c>
      <c r="F651" s="568" t="s">
        <v>1526</v>
      </c>
      <c r="G651" s="568">
        <v>2024</v>
      </c>
      <c r="H651" s="571">
        <v>5514.0583999999999</v>
      </c>
      <c r="I651" s="572"/>
      <c r="J651" s="572"/>
    </row>
    <row r="652" spans="1:10" s="573" customFormat="1" ht="22.5" x14ac:dyDescent="0.25">
      <c r="A652" s="568">
        <v>609</v>
      </c>
      <c r="B652" s="527" t="s">
        <v>1371</v>
      </c>
      <c r="C652" s="569"/>
      <c r="D652" s="568" t="s">
        <v>341</v>
      </c>
      <c r="E652" s="570">
        <v>306</v>
      </c>
      <c r="F652" s="568" t="s">
        <v>1499</v>
      </c>
      <c r="G652" s="568">
        <v>2024</v>
      </c>
      <c r="H652" s="574">
        <v>0</v>
      </c>
      <c r="I652" s="572"/>
      <c r="J652" s="572"/>
    </row>
    <row r="653" spans="1:10" s="573" customFormat="1" ht="33.75" x14ac:dyDescent="0.25">
      <c r="A653" s="568">
        <v>610</v>
      </c>
      <c r="B653" s="527" t="s">
        <v>1372</v>
      </c>
      <c r="C653" s="569"/>
      <c r="D653" s="568" t="s">
        <v>341</v>
      </c>
      <c r="E653" s="570">
        <v>104</v>
      </c>
      <c r="F653" s="568" t="s">
        <v>1527</v>
      </c>
      <c r="G653" s="568">
        <v>2024</v>
      </c>
      <c r="H653" s="571">
        <v>7013.6742999999997</v>
      </c>
      <c r="I653" s="572"/>
      <c r="J653" s="572"/>
    </row>
    <row r="654" spans="1:10" s="573" customFormat="1" ht="22.5" x14ac:dyDescent="0.25">
      <c r="A654" s="568">
        <v>611</v>
      </c>
      <c r="B654" s="527" t="s">
        <v>1373</v>
      </c>
      <c r="C654" s="569"/>
      <c r="D654" s="568" t="s">
        <v>341</v>
      </c>
      <c r="E654" s="570">
        <v>196.5</v>
      </c>
      <c r="F654" s="568" t="s">
        <v>1517</v>
      </c>
      <c r="G654" s="568">
        <v>2024</v>
      </c>
      <c r="H654" s="574">
        <v>0</v>
      </c>
      <c r="I654" s="572"/>
      <c r="J654" s="572"/>
    </row>
    <row r="655" spans="1:10" s="573" customFormat="1" ht="22.5" x14ac:dyDescent="0.25">
      <c r="A655" s="568">
        <v>612</v>
      </c>
      <c r="B655" s="527" t="s">
        <v>1476</v>
      </c>
      <c r="C655" s="569"/>
      <c r="D655" s="568" t="s">
        <v>341</v>
      </c>
      <c r="E655" s="570">
        <v>147</v>
      </c>
      <c r="F655" s="568" t="s">
        <v>1505</v>
      </c>
      <c r="G655" s="568">
        <v>2024</v>
      </c>
      <c r="H655" s="571">
        <v>2547.81</v>
      </c>
      <c r="I655" s="572"/>
      <c r="J655" s="572"/>
    </row>
    <row r="656" spans="1:10" s="573" customFormat="1" ht="22.5" x14ac:dyDescent="0.25">
      <c r="A656" s="568">
        <v>613</v>
      </c>
      <c r="B656" s="527" t="s">
        <v>1374</v>
      </c>
      <c r="C656" s="575"/>
      <c r="D656" s="568" t="s">
        <v>341</v>
      </c>
      <c r="E656" s="570">
        <v>174</v>
      </c>
      <c r="F656" s="568" t="s">
        <v>1505</v>
      </c>
      <c r="G656" s="568">
        <v>2024</v>
      </c>
      <c r="H656" s="571">
        <v>4800.848</v>
      </c>
      <c r="I656" s="572"/>
      <c r="J656" s="572"/>
    </row>
    <row r="657" spans="1:10" s="573" customFormat="1" ht="22.5" x14ac:dyDescent="0.25">
      <c r="A657" s="568">
        <v>614</v>
      </c>
      <c r="B657" s="527" t="s">
        <v>1375</v>
      </c>
      <c r="C657" s="575"/>
      <c r="D657" s="568" t="s">
        <v>341</v>
      </c>
      <c r="E657" s="570">
        <v>1018</v>
      </c>
      <c r="F657" s="568" t="s">
        <v>1490</v>
      </c>
      <c r="G657" s="568">
        <v>2025</v>
      </c>
      <c r="H657" s="571">
        <v>4352.7880999999998</v>
      </c>
      <c r="I657" s="572"/>
      <c r="J657" s="572"/>
    </row>
    <row r="658" spans="1:10" s="573" customFormat="1" x14ac:dyDescent="0.25">
      <c r="A658" s="568">
        <v>615</v>
      </c>
      <c r="B658" s="527" t="s">
        <v>1376</v>
      </c>
      <c r="C658" s="575"/>
      <c r="D658" s="568" t="s">
        <v>341</v>
      </c>
      <c r="E658" s="570">
        <v>272.39999999999998</v>
      </c>
      <c r="F658" s="568">
        <v>500</v>
      </c>
      <c r="G658" s="568">
        <v>2025</v>
      </c>
      <c r="H658" s="571">
        <v>32293.133999999998</v>
      </c>
      <c r="I658" s="572"/>
      <c r="J658" s="572"/>
    </row>
    <row r="659" spans="1:10" s="573" customFormat="1" ht="22.5" x14ac:dyDescent="0.25">
      <c r="A659" s="568">
        <v>616</v>
      </c>
      <c r="B659" s="527" t="s">
        <v>1377</v>
      </c>
      <c r="C659" s="575"/>
      <c r="D659" s="568" t="s">
        <v>341</v>
      </c>
      <c r="E659" s="570">
        <v>825.9</v>
      </c>
      <c r="F659" s="568" t="s">
        <v>1524</v>
      </c>
      <c r="G659" s="568">
        <v>2025</v>
      </c>
      <c r="H659" s="571">
        <v>34467.502</v>
      </c>
      <c r="I659" s="572"/>
      <c r="J659" s="572"/>
    </row>
    <row r="660" spans="1:10" s="573" customFormat="1" ht="22.5" x14ac:dyDescent="0.25">
      <c r="A660" s="568">
        <v>617</v>
      </c>
      <c r="B660" s="527" t="s">
        <v>1378</v>
      </c>
      <c r="C660" s="575"/>
      <c r="D660" s="568" t="s">
        <v>341</v>
      </c>
      <c r="E660" s="570">
        <v>315</v>
      </c>
      <c r="F660" s="568" t="s">
        <v>1528</v>
      </c>
      <c r="G660" s="568">
        <v>2025</v>
      </c>
      <c r="H660" s="571">
        <v>53412.792999999998</v>
      </c>
      <c r="I660" s="572"/>
      <c r="J660" s="572"/>
    </row>
    <row r="661" spans="1:10" s="573" customFormat="1" x14ac:dyDescent="0.25">
      <c r="A661" s="568">
        <v>618</v>
      </c>
      <c r="B661" s="527" t="s">
        <v>1379</v>
      </c>
      <c r="C661" s="575"/>
      <c r="D661" s="568" t="s">
        <v>341</v>
      </c>
      <c r="E661" s="570">
        <v>210</v>
      </c>
      <c r="F661" s="568" t="s">
        <v>1529</v>
      </c>
      <c r="G661" s="568">
        <v>2025</v>
      </c>
      <c r="H661" s="571">
        <v>17759.977999999999</v>
      </c>
      <c r="I661" s="572"/>
      <c r="J661" s="572"/>
    </row>
    <row r="662" spans="1:10" s="573" customFormat="1" x14ac:dyDescent="0.25">
      <c r="A662" s="568">
        <v>619</v>
      </c>
      <c r="B662" s="527" t="s">
        <v>1380</v>
      </c>
      <c r="C662" s="575"/>
      <c r="D662" s="568" t="s">
        <v>341</v>
      </c>
      <c r="E662" s="570">
        <v>657.2</v>
      </c>
      <c r="F662" s="568" t="s">
        <v>1493</v>
      </c>
      <c r="G662" s="568">
        <v>2025</v>
      </c>
      <c r="H662" s="571">
        <v>8280.9140000000007</v>
      </c>
      <c r="I662" s="572"/>
      <c r="J662" s="572"/>
    </row>
    <row r="663" spans="1:10" s="573" customFormat="1" ht="33.75" x14ac:dyDescent="0.25">
      <c r="A663" s="568">
        <v>620</v>
      </c>
      <c r="B663" s="527" t="s">
        <v>1381</v>
      </c>
      <c r="C663" s="575"/>
      <c r="D663" s="568" t="s">
        <v>341</v>
      </c>
      <c r="E663" s="570">
        <v>474</v>
      </c>
      <c r="F663" s="568" t="s">
        <v>1530</v>
      </c>
      <c r="G663" s="568">
        <v>2025</v>
      </c>
      <c r="H663" s="571">
        <v>6113.7057999999997</v>
      </c>
      <c r="I663" s="572"/>
      <c r="J663" s="572"/>
    </row>
    <row r="664" spans="1:10" s="573" customFormat="1" ht="22.5" x14ac:dyDescent="0.25">
      <c r="A664" s="568">
        <v>621</v>
      </c>
      <c r="B664" s="527" t="s">
        <v>1382</v>
      </c>
      <c r="C664" s="575"/>
      <c r="D664" s="568" t="s">
        <v>341</v>
      </c>
      <c r="E664" s="570">
        <v>1794</v>
      </c>
      <c r="F664" s="568" t="s">
        <v>1531</v>
      </c>
      <c r="G664" s="568">
        <v>2025</v>
      </c>
      <c r="H664" s="571">
        <v>3284.0302000000001</v>
      </c>
      <c r="I664" s="572"/>
      <c r="J664" s="572"/>
    </row>
    <row r="665" spans="1:10" s="573" customFormat="1" ht="22.5" x14ac:dyDescent="0.25">
      <c r="A665" s="568">
        <v>622</v>
      </c>
      <c r="B665" s="527" t="s">
        <v>1383</v>
      </c>
      <c r="C665" s="575"/>
      <c r="D665" s="568" t="s">
        <v>341</v>
      </c>
      <c r="E665" s="570">
        <v>1599</v>
      </c>
      <c r="F665" s="568" t="s">
        <v>1532</v>
      </c>
      <c r="G665" s="568">
        <v>2025</v>
      </c>
      <c r="H665" s="571">
        <v>11996.709000000001</v>
      </c>
      <c r="I665" s="572"/>
      <c r="J665" s="572"/>
    </row>
    <row r="666" spans="1:10" s="573" customFormat="1" ht="45" x14ac:dyDescent="0.25">
      <c r="A666" s="568">
        <v>623</v>
      </c>
      <c r="B666" s="527" t="s">
        <v>1384</v>
      </c>
      <c r="C666" s="575"/>
      <c r="D666" s="568" t="s">
        <v>341</v>
      </c>
      <c r="E666" s="570">
        <v>1866</v>
      </c>
      <c r="F666" s="568" t="s">
        <v>1533</v>
      </c>
      <c r="G666" s="568">
        <v>2025</v>
      </c>
      <c r="H666" s="571">
        <v>5762.5227000000004</v>
      </c>
      <c r="I666" s="572"/>
      <c r="J666" s="572"/>
    </row>
    <row r="667" spans="1:10" s="573" customFormat="1" ht="33.75" x14ac:dyDescent="0.25">
      <c r="A667" s="568">
        <v>624</v>
      </c>
      <c r="B667" s="527" t="s">
        <v>1385</v>
      </c>
      <c r="C667" s="575"/>
      <c r="D667" s="568" t="s">
        <v>341</v>
      </c>
      <c r="E667" s="570">
        <v>1024</v>
      </c>
      <c r="F667" s="568" t="s">
        <v>1534</v>
      </c>
      <c r="G667" s="568">
        <v>2025</v>
      </c>
      <c r="H667" s="571">
        <v>7233.518</v>
      </c>
      <c r="I667" s="572"/>
      <c r="J667" s="572"/>
    </row>
    <row r="668" spans="1:10" s="573" customFormat="1" ht="56.25" x14ac:dyDescent="0.25">
      <c r="A668" s="568">
        <v>625</v>
      </c>
      <c r="B668" s="527" t="s">
        <v>1386</v>
      </c>
      <c r="C668" s="575"/>
      <c r="D668" s="568" t="s">
        <v>341</v>
      </c>
      <c r="E668" s="570">
        <v>1178</v>
      </c>
      <c r="F668" s="568" t="s">
        <v>1535</v>
      </c>
      <c r="G668" s="568">
        <v>2025</v>
      </c>
      <c r="H668" s="571">
        <v>8917.9074999999993</v>
      </c>
      <c r="I668" s="572"/>
      <c r="J668" s="572"/>
    </row>
    <row r="669" spans="1:10" s="573" customFormat="1" ht="22.5" x14ac:dyDescent="0.25">
      <c r="A669" s="568">
        <v>626</v>
      </c>
      <c r="B669" s="527" t="s">
        <v>1387</v>
      </c>
      <c r="C669" s="575"/>
      <c r="D669" s="568" t="s">
        <v>341</v>
      </c>
      <c r="E669" s="570">
        <v>906</v>
      </c>
      <c r="F669" s="568" t="s">
        <v>1517</v>
      </c>
      <c r="G669" s="568">
        <v>2025</v>
      </c>
      <c r="H669" s="571">
        <v>3289.5272</v>
      </c>
      <c r="I669" s="572"/>
      <c r="J669" s="572"/>
    </row>
    <row r="670" spans="1:10" s="573" customFormat="1" ht="33.75" x14ac:dyDescent="0.25">
      <c r="A670" s="568">
        <v>627</v>
      </c>
      <c r="B670" s="527" t="s">
        <v>1388</v>
      </c>
      <c r="C670" s="575"/>
      <c r="D670" s="568" t="s">
        <v>341</v>
      </c>
      <c r="E670" s="570">
        <v>546</v>
      </c>
      <c r="F670" s="568" t="s">
        <v>1514</v>
      </c>
      <c r="G670" s="568">
        <v>2025</v>
      </c>
      <c r="H670" s="571">
        <v>15625.706</v>
      </c>
      <c r="I670" s="572"/>
      <c r="J670" s="572"/>
    </row>
    <row r="671" spans="1:10" s="573" customFormat="1" ht="33.75" x14ac:dyDescent="0.25">
      <c r="A671" s="568">
        <v>628</v>
      </c>
      <c r="B671" s="527" t="s">
        <v>1389</v>
      </c>
      <c r="C671" s="575"/>
      <c r="D671" s="568" t="s">
        <v>341</v>
      </c>
      <c r="E671" s="570">
        <v>315</v>
      </c>
      <c r="F671" s="568" t="s">
        <v>1536</v>
      </c>
      <c r="G671" s="568">
        <v>2025</v>
      </c>
      <c r="H671" s="571">
        <v>2446.9920999999999</v>
      </c>
      <c r="I671" s="572"/>
      <c r="J671" s="572"/>
    </row>
    <row r="672" spans="1:10" s="573" customFormat="1" ht="22.5" x14ac:dyDescent="0.25">
      <c r="A672" s="568">
        <v>629</v>
      </c>
      <c r="B672" s="527" t="s">
        <v>1390</v>
      </c>
      <c r="C672" s="575"/>
      <c r="D672" s="568" t="s">
        <v>341</v>
      </c>
      <c r="E672" s="570">
        <v>530</v>
      </c>
      <c r="F672" s="568" t="s">
        <v>1537</v>
      </c>
      <c r="G672" s="568">
        <v>2025</v>
      </c>
      <c r="H672" s="571">
        <v>7175.0312999999996</v>
      </c>
      <c r="I672" s="572"/>
      <c r="J672" s="572"/>
    </row>
    <row r="673" spans="1:10" s="573" customFormat="1" ht="33.75" x14ac:dyDescent="0.25">
      <c r="A673" s="568">
        <v>630</v>
      </c>
      <c r="B673" s="527" t="s">
        <v>1391</v>
      </c>
      <c r="C673" s="575"/>
      <c r="D673" s="568" t="s">
        <v>341</v>
      </c>
      <c r="E673" s="570">
        <v>634</v>
      </c>
      <c r="F673" s="568" t="s">
        <v>1538</v>
      </c>
      <c r="G673" s="568">
        <v>2025</v>
      </c>
      <c r="H673" s="571">
        <v>3879.8697999999999</v>
      </c>
      <c r="I673" s="572"/>
      <c r="J673" s="572"/>
    </row>
    <row r="674" spans="1:10" s="573" customFormat="1" ht="22.5" x14ac:dyDescent="0.25">
      <c r="A674" s="568">
        <v>631</v>
      </c>
      <c r="B674" s="527" t="s">
        <v>1392</v>
      </c>
      <c r="C674" s="575"/>
      <c r="D674" s="568" t="s">
        <v>341</v>
      </c>
      <c r="E674" s="570">
        <v>1082</v>
      </c>
      <c r="F674" s="568" t="s">
        <v>1539</v>
      </c>
      <c r="G674" s="568">
        <v>2026</v>
      </c>
      <c r="H674" s="571">
        <v>4909.223</v>
      </c>
      <c r="I674" s="572"/>
      <c r="J674" s="572"/>
    </row>
    <row r="675" spans="1:10" s="573" customFormat="1" x14ac:dyDescent="0.25">
      <c r="A675" s="568">
        <v>632</v>
      </c>
      <c r="B675" s="527" t="s">
        <v>1393</v>
      </c>
      <c r="C675" s="575"/>
      <c r="D675" s="568" t="s">
        <v>341</v>
      </c>
      <c r="E675" s="570">
        <v>660</v>
      </c>
      <c r="F675" s="568" t="s">
        <v>1495</v>
      </c>
      <c r="G675" s="568">
        <v>2026</v>
      </c>
      <c r="H675" s="571">
        <v>23807.279999999999</v>
      </c>
      <c r="I675" s="572"/>
      <c r="J675" s="572"/>
    </row>
    <row r="676" spans="1:10" s="573" customFormat="1" ht="22.5" x14ac:dyDescent="0.25">
      <c r="A676" s="568">
        <v>633</v>
      </c>
      <c r="B676" s="527" t="s">
        <v>1394</v>
      </c>
      <c r="C676" s="575"/>
      <c r="D676" s="568" t="s">
        <v>341</v>
      </c>
      <c r="E676" s="570">
        <v>840</v>
      </c>
      <c r="F676" s="568" t="s">
        <v>1486</v>
      </c>
      <c r="G676" s="568">
        <v>2026</v>
      </c>
      <c r="H676" s="571">
        <v>39565.46</v>
      </c>
      <c r="I676" s="572"/>
      <c r="J676" s="572"/>
    </row>
    <row r="677" spans="1:10" s="573" customFormat="1" ht="22.5" x14ac:dyDescent="0.25">
      <c r="A677" s="568">
        <v>634</v>
      </c>
      <c r="B677" s="527" t="s">
        <v>1395</v>
      </c>
      <c r="C677" s="575"/>
      <c r="D677" s="568" t="s">
        <v>341</v>
      </c>
      <c r="E677" s="570">
        <v>368.4</v>
      </c>
      <c r="F677" s="568" t="s">
        <v>1504</v>
      </c>
      <c r="G677" s="568">
        <v>2026</v>
      </c>
      <c r="H677" s="571">
        <v>17920.61</v>
      </c>
      <c r="I677" s="572"/>
      <c r="J677" s="572"/>
    </row>
    <row r="678" spans="1:10" s="573" customFormat="1" x14ac:dyDescent="0.25">
      <c r="A678" s="568">
        <v>635</v>
      </c>
      <c r="B678" s="527" t="s">
        <v>1396</v>
      </c>
      <c r="C678" s="575"/>
      <c r="D678" s="568" t="s">
        <v>341</v>
      </c>
      <c r="E678" s="570">
        <v>604.5</v>
      </c>
      <c r="F678" s="568" t="s">
        <v>1505</v>
      </c>
      <c r="G678" s="568">
        <v>2026</v>
      </c>
      <c r="H678" s="571">
        <v>17420.87</v>
      </c>
      <c r="I678" s="572"/>
      <c r="J678" s="572"/>
    </row>
    <row r="679" spans="1:10" s="573" customFormat="1" ht="22.5" x14ac:dyDescent="0.25">
      <c r="A679" s="568">
        <v>636</v>
      </c>
      <c r="B679" s="527" t="s">
        <v>1397</v>
      </c>
      <c r="C679" s="575"/>
      <c r="D679" s="568" t="s">
        <v>341</v>
      </c>
      <c r="E679" s="570">
        <v>66</v>
      </c>
      <c r="F679" s="568" t="s">
        <v>1489</v>
      </c>
      <c r="G679" s="568">
        <v>2026</v>
      </c>
      <c r="H679" s="571">
        <v>1834.78</v>
      </c>
      <c r="I679" s="572"/>
      <c r="J679" s="572"/>
    </row>
    <row r="680" spans="1:10" s="573" customFormat="1" ht="22.5" x14ac:dyDescent="0.25">
      <c r="A680" s="568">
        <v>637</v>
      </c>
      <c r="B680" s="527" t="s">
        <v>1398</v>
      </c>
      <c r="C680" s="575"/>
      <c r="D680" s="568" t="s">
        <v>341</v>
      </c>
      <c r="E680" s="570">
        <v>1116</v>
      </c>
      <c r="F680" s="568" t="s">
        <v>1524</v>
      </c>
      <c r="G680" s="568">
        <v>2026</v>
      </c>
      <c r="H680" s="571">
        <v>51426.14</v>
      </c>
      <c r="I680" s="572"/>
      <c r="J680" s="572"/>
    </row>
    <row r="681" spans="1:10" s="573" customFormat="1" x14ac:dyDescent="0.25">
      <c r="A681" s="568">
        <v>638</v>
      </c>
      <c r="B681" s="527" t="s">
        <v>1399</v>
      </c>
      <c r="C681" s="575"/>
      <c r="D681" s="568" t="s">
        <v>341</v>
      </c>
      <c r="E681" s="570">
        <v>202</v>
      </c>
      <c r="F681" s="568">
        <v>500</v>
      </c>
      <c r="G681" s="568">
        <v>2026</v>
      </c>
      <c r="H681" s="571">
        <v>15394.89</v>
      </c>
      <c r="I681" s="572"/>
      <c r="J681" s="572"/>
    </row>
    <row r="682" spans="1:10" s="573" customFormat="1" ht="22.5" x14ac:dyDescent="0.25">
      <c r="A682" s="568">
        <v>639</v>
      </c>
      <c r="B682" s="527" t="s">
        <v>1400</v>
      </c>
      <c r="C682" s="575"/>
      <c r="D682" s="568" t="s">
        <v>341</v>
      </c>
      <c r="E682" s="570">
        <v>225</v>
      </c>
      <c r="F682" s="568" t="s">
        <v>1489</v>
      </c>
      <c r="G682" s="568">
        <v>2026</v>
      </c>
      <c r="H682" s="571">
        <v>6254.9309999999996</v>
      </c>
      <c r="I682" s="572"/>
      <c r="J682" s="572"/>
    </row>
    <row r="683" spans="1:10" s="573" customFormat="1" ht="22.5" x14ac:dyDescent="0.25">
      <c r="A683" s="568">
        <v>640</v>
      </c>
      <c r="B683" s="527" t="s">
        <v>1401</v>
      </c>
      <c r="C683" s="575"/>
      <c r="D683" s="568" t="s">
        <v>341</v>
      </c>
      <c r="E683" s="570">
        <v>838</v>
      </c>
      <c r="F683" s="568" t="s">
        <v>1510</v>
      </c>
      <c r="G683" s="568">
        <v>2026</v>
      </c>
      <c r="H683" s="571">
        <v>21489.31</v>
      </c>
      <c r="I683" s="572"/>
      <c r="J683" s="572"/>
    </row>
    <row r="684" spans="1:10" s="573" customFormat="1" ht="33.75" x14ac:dyDescent="0.25">
      <c r="A684" s="568">
        <v>641</v>
      </c>
      <c r="B684" s="527" t="s">
        <v>1402</v>
      </c>
      <c r="C684" s="575"/>
      <c r="D684" s="568" t="s">
        <v>341</v>
      </c>
      <c r="E684" s="570">
        <v>1061.5</v>
      </c>
      <c r="F684" s="568" t="s">
        <v>1540</v>
      </c>
      <c r="G684" s="568">
        <v>2026</v>
      </c>
      <c r="H684" s="571">
        <v>31895.43</v>
      </c>
      <c r="I684" s="572"/>
      <c r="J684" s="572"/>
    </row>
    <row r="685" spans="1:10" s="573" customFormat="1" ht="22.5" x14ac:dyDescent="0.25">
      <c r="A685" s="568">
        <v>642</v>
      </c>
      <c r="B685" s="527" t="s">
        <v>1403</v>
      </c>
      <c r="C685" s="575"/>
      <c r="D685" s="568" t="s">
        <v>341</v>
      </c>
      <c r="E685" s="570">
        <v>1441.5</v>
      </c>
      <c r="F685" s="568" t="s">
        <v>1516</v>
      </c>
      <c r="G685" s="568">
        <v>2026</v>
      </c>
      <c r="H685" s="571">
        <v>45233.15</v>
      </c>
      <c r="I685" s="572"/>
      <c r="J685" s="572"/>
    </row>
    <row r="686" spans="1:10" s="573" customFormat="1" ht="33.75" x14ac:dyDescent="0.25">
      <c r="A686" s="568">
        <v>643</v>
      </c>
      <c r="B686" s="527" t="s">
        <v>1404</v>
      </c>
      <c r="C686" s="575"/>
      <c r="D686" s="568" t="s">
        <v>341</v>
      </c>
      <c r="E686" s="570">
        <v>368.9</v>
      </c>
      <c r="F686" s="568">
        <v>300</v>
      </c>
      <c r="G686" s="568">
        <v>2026</v>
      </c>
      <c r="H686" s="571">
        <v>18596.310000000001</v>
      </c>
      <c r="I686" s="572"/>
      <c r="J686" s="572"/>
    </row>
    <row r="687" spans="1:10" s="573" customFormat="1" ht="22.5" x14ac:dyDescent="0.25">
      <c r="A687" s="568">
        <v>644</v>
      </c>
      <c r="B687" s="527" t="s">
        <v>1405</v>
      </c>
      <c r="C687" s="575"/>
      <c r="D687" s="568" t="s">
        <v>341</v>
      </c>
      <c r="E687" s="570">
        <v>571</v>
      </c>
      <c r="F687" s="568" t="s">
        <v>1501</v>
      </c>
      <c r="G687" s="568">
        <v>2026</v>
      </c>
      <c r="H687" s="571">
        <v>21016.12</v>
      </c>
      <c r="I687" s="572"/>
      <c r="J687" s="572"/>
    </row>
    <row r="688" spans="1:10" s="573" customFormat="1" ht="22.5" x14ac:dyDescent="0.25">
      <c r="A688" s="568">
        <v>645</v>
      </c>
      <c r="B688" s="527" t="s">
        <v>1406</v>
      </c>
      <c r="C688" s="575"/>
      <c r="D688" s="568" t="s">
        <v>341</v>
      </c>
      <c r="E688" s="570">
        <v>1562</v>
      </c>
      <c r="F688" s="568" t="s">
        <v>1531</v>
      </c>
      <c r="G688" s="568">
        <v>2026</v>
      </c>
      <c r="H688" s="571">
        <v>43921.05</v>
      </c>
      <c r="I688" s="572"/>
      <c r="J688" s="572"/>
    </row>
    <row r="689" spans="1:10" s="573" customFormat="1" ht="33.75" x14ac:dyDescent="0.25">
      <c r="A689" s="568">
        <v>646</v>
      </c>
      <c r="B689" s="527" t="s">
        <v>1407</v>
      </c>
      <c r="C689" s="575"/>
      <c r="D689" s="568" t="s">
        <v>341</v>
      </c>
      <c r="E689" s="570">
        <v>1110</v>
      </c>
      <c r="F689" s="568" t="s">
        <v>1494</v>
      </c>
      <c r="G689" s="568">
        <v>2026</v>
      </c>
      <c r="H689" s="571">
        <v>27825.49</v>
      </c>
      <c r="I689" s="572"/>
      <c r="J689" s="572"/>
    </row>
    <row r="690" spans="1:10" s="573" customFormat="1" ht="22.5" x14ac:dyDescent="0.25">
      <c r="A690" s="568">
        <v>647</v>
      </c>
      <c r="B690" s="527" t="s">
        <v>1408</v>
      </c>
      <c r="C690" s="575"/>
      <c r="D690" s="568" t="s">
        <v>341</v>
      </c>
      <c r="E690" s="570">
        <v>120</v>
      </c>
      <c r="F690" s="568" t="s">
        <v>1526</v>
      </c>
      <c r="G690" s="568">
        <v>2026</v>
      </c>
      <c r="H690" s="571">
        <v>2518.9050000000002</v>
      </c>
      <c r="I690" s="572"/>
      <c r="J690" s="572"/>
    </row>
    <row r="691" spans="1:10" s="573" customFormat="1" ht="22.5" x14ac:dyDescent="0.25">
      <c r="A691" s="568">
        <v>648</v>
      </c>
      <c r="B691" s="527" t="s">
        <v>1409</v>
      </c>
      <c r="C691" s="575"/>
      <c r="D691" s="568" t="s">
        <v>341</v>
      </c>
      <c r="E691" s="570">
        <v>449.5</v>
      </c>
      <c r="F691" s="568" t="s">
        <v>1541</v>
      </c>
      <c r="G691" s="568">
        <v>2026</v>
      </c>
      <c r="H691" s="571">
        <v>13365.44</v>
      </c>
      <c r="I691" s="572"/>
      <c r="J691" s="572"/>
    </row>
    <row r="692" spans="1:10" s="573" customFormat="1" ht="22.5" x14ac:dyDescent="0.25">
      <c r="A692" s="568">
        <v>649</v>
      </c>
      <c r="B692" s="527" t="s">
        <v>1410</v>
      </c>
      <c r="C692" s="575"/>
      <c r="D692" s="568" t="s">
        <v>341</v>
      </c>
      <c r="E692" s="570">
        <v>220</v>
      </c>
      <c r="F692" s="568" t="s">
        <v>1542</v>
      </c>
      <c r="G692" s="568">
        <v>2026</v>
      </c>
      <c r="H692" s="571">
        <v>6267.3919999999998</v>
      </c>
      <c r="I692" s="572"/>
      <c r="J692" s="572"/>
    </row>
    <row r="693" spans="1:10" s="573" customFormat="1" ht="33.75" x14ac:dyDescent="0.25">
      <c r="A693" s="568">
        <v>650</v>
      </c>
      <c r="B693" s="527" t="s">
        <v>1411</v>
      </c>
      <c r="C693" s="575"/>
      <c r="D693" s="568" t="s">
        <v>341</v>
      </c>
      <c r="E693" s="570">
        <v>642</v>
      </c>
      <c r="F693" s="568" t="s">
        <v>1523</v>
      </c>
      <c r="G693" s="568">
        <v>2026</v>
      </c>
      <c r="H693" s="571">
        <v>41681.980000000003</v>
      </c>
      <c r="I693" s="572"/>
      <c r="J693" s="572"/>
    </row>
    <row r="694" spans="1:10" s="573" customFormat="1" ht="22.5" x14ac:dyDescent="0.25">
      <c r="A694" s="568">
        <v>651</v>
      </c>
      <c r="B694" s="527" t="s">
        <v>1412</v>
      </c>
      <c r="C694" s="575"/>
      <c r="D694" s="568" t="s">
        <v>341</v>
      </c>
      <c r="E694" s="570">
        <v>282</v>
      </c>
      <c r="F694" s="568" t="s">
        <v>1490</v>
      </c>
      <c r="G694" s="568">
        <v>2027</v>
      </c>
      <c r="H694" s="571">
        <v>22865.68</v>
      </c>
      <c r="I694" s="572"/>
      <c r="J694" s="572"/>
    </row>
    <row r="695" spans="1:10" s="573" customFormat="1" ht="22.5" x14ac:dyDescent="0.25">
      <c r="A695" s="568">
        <v>652</v>
      </c>
      <c r="B695" s="527" t="s">
        <v>1413</v>
      </c>
      <c r="C695" s="575"/>
      <c r="D695" s="568" t="s">
        <v>341</v>
      </c>
      <c r="E695" s="570">
        <v>720</v>
      </c>
      <c r="F695" s="568" t="s">
        <v>1501</v>
      </c>
      <c r="G695" s="568">
        <v>2027</v>
      </c>
      <c r="H695" s="571">
        <v>27560.19</v>
      </c>
      <c r="I695" s="572"/>
      <c r="J695" s="572"/>
    </row>
    <row r="696" spans="1:10" s="573" customFormat="1" ht="22.5" x14ac:dyDescent="0.25">
      <c r="A696" s="568">
        <v>653</v>
      </c>
      <c r="B696" s="527" t="s">
        <v>1414</v>
      </c>
      <c r="C696" s="575"/>
      <c r="D696" s="568" t="s">
        <v>341</v>
      </c>
      <c r="E696" s="570">
        <v>198</v>
      </c>
      <c r="F696" s="568" t="s">
        <v>1544</v>
      </c>
      <c r="G696" s="568">
        <v>2027</v>
      </c>
      <c r="H696" s="571">
        <v>2587.2150000000001</v>
      </c>
      <c r="I696" s="572"/>
      <c r="J696" s="572"/>
    </row>
    <row r="697" spans="1:10" s="573" customFormat="1" x14ac:dyDescent="0.25">
      <c r="A697" s="568">
        <v>654</v>
      </c>
      <c r="B697" s="527" t="s">
        <v>1415</v>
      </c>
      <c r="C697" s="575"/>
      <c r="D697" s="568" t="s">
        <v>341</v>
      </c>
      <c r="E697" s="570">
        <v>135</v>
      </c>
      <c r="F697" s="568" t="s">
        <v>1488</v>
      </c>
      <c r="G697" s="568">
        <v>2027</v>
      </c>
      <c r="H697" s="571">
        <v>7189.63</v>
      </c>
      <c r="I697" s="572"/>
      <c r="J697" s="572"/>
    </row>
    <row r="698" spans="1:10" s="573" customFormat="1" x14ac:dyDescent="0.25">
      <c r="A698" s="568">
        <v>655</v>
      </c>
      <c r="B698" s="527" t="s">
        <v>1416</v>
      </c>
      <c r="C698" s="575"/>
      <c r="D698" s="568" t="s">
        <v>341</v>
      </c>
      <c r="E698" s="570">
        <v>525</v>
      </c>
      <c r="F698" s="568" t="s">
        <v>1517</v>
      </c>
      <c r="G698" s="568">
        <v>2027</v>
      </c>
      <c r="H698" s="571">
        <v>17664.54</v>
      </c>
      <c r="I698" s="572"/>
      <c r="J698" s="572"/>
    </row>
    <row r="699" spans="1:10" s="573" customFormat="1" ht="22.5" x14ac:dyDescent="0.25">
      <c r="A699" s="568">
        <v>656</v>
      </c>
      <c r="B699" s="527" t="s">
        <v>1417</v>
      </c>
      <c r="C699" s="575"/>
      <c r="D699" s="568" t="s">
        <v>341</v>
      </c>
      <c r="E699" s="570">
        <v>184</v>
      </c>
      <c r="F699" s="568" t="s">
        <v>1545</v>
      </c>
      <c r="G699" s="568">
        <v>2027</v>
      </c>
      <c r="H699" s="571">
        <v>2689.7429999999999</v>
      </c>
      <c r="I699" s="572"/>
      <c r="J699" s="572"/>
    </row>
    <row r="700" spans="1:10" s="573" customFormat="1" ht="22.5" x14ac:dyDescent="0.25">
      <c r="A700" s="568">
        <v>657</v>
      </c>
      <c r="B700" s="527" t="s">
        <v>1418</v>
      </c>
      <c r="C700" s="575"/>
      <c r="D700" s="568" t="s">
        <v>341</v>
      </c>
      <c r="E700" s="570">
        <v>145</v>
      </c>
      <c r="F700" s="568" t="s">
        <v>1513</v>
      </c>
      <c r="G700" s="568">
        <v>2027</v>
      </c>
      <c r="H700" s="571">
        <v>3360.0680000000002</v>
      </c>
      <c r="I700" s="572"/>
      <c r="J700" s="572"/>
    </row>
    <row r="701" spans="1:10" s="573" customFormat="1" x14ac:dyDescent="0.25">
      <c r="A701" s="568">
        <v>658</v>
      </c>
      <c r="B701" s="527" t="s">
        <v>1419</v>
      </c>
      <c r="C701" s="575"/>
      <c r="D701" s="568" t="s">
        <v>341</v>
      </c>
      <c r="E701" s="570">
        <v>159</v>
      </c>
      <c r="F701" s="568" t="s">
        <v>1528</v>
      </c>
      <c r="G701" s="568">
        <v>2027</v>
      </c>
      <c r="H701" s="571">
        <v>5237.366</v>
      </c>
      <c r="I701" s="572"/>
      <c r="J701" s="572"/>
    </row>
    <row r="702" spans="1:10" s="573" customFormat="1" ht="22.5" x14ac:dyDescent="0.25">
      <c r="A702" s="568">
        <v>659</v>
      </c>
      <c r="B702" s="527" t="s">
        <v>1420</v>
      </c>
      <c r="C702" s="575"/>
      <c r="D702" s="568" t="s">
        <v>341</v>
      </c>
      <c r="E702" s="570">
        <v>336</v>
      </c>
      <c r="F702" s="568" t="s">
        <v>1526</v>
      </c>
      <c r="G702" s="568">
        <v>2027</v>
      </c>
      <c r="H702" s="571">
        <v>7335.05</v>
      </c>
      <c r="I702" s="572"/>
      <c r="J702" s="572"/>
    </row>
    <row r="703" spans="1:10" s="573" customFormat="1" ht="22.5" x14ac:dyDescent="0.25">
      <c r="A703" s="568">
        <v>660</v>
      </c>
      <c r="B703" s="527" t="s">
        <v>1421</v>
      </c>
      <c r="C703" s="575"/>
      <c r="D703" s="568" t="s">
        <v>341</v>
      </c>
      <c r="E703" s="570">
        <v>240</v>
      </c>
      <c r="F703" s="568" t="s">
        <v>1546</v>
      </c>
      <c r="G703" s="568">
        <v>2027</v>
      </c>
      <c r="H703" s="571">
        <v>5052.2269999999999</v>
      </c>
      <c r="I703" s="572"/>
      <c r="J703" s="572"/>
    </row>
    <row r="704" spans="1:10" s="573" customFormat="1" ht="22.5" x14ac:dyDescent="0.25">
      <c r="A704" s="568">
        <v>661</v>
      </c>
      <c r="B704" s="527" t="s">
        <v>1422</v>
      </c>
      <c r="C704" s="575"/>
      <c r="D704" s="568" t="s">
        <v>341</v>
      </c>
      <c r="E704" s="570">
        <v>304</v>
      </c>
      <c r="F704" s="568" t="s">
        <v>1503</v>
      </c>
      <c r="G704" s="568">
        <v>2027</v>
      </c>
      <c r="H704" s="571">
        <v>21379.74</v>
      </c>
      <c r="I704" s="572"/>
      <c r="J704" s="572"/>
    </row>
    <row r="705" spans="1:10" s="573" customFormat="1" x14ac:dyDescent="0.25">
      <c r="A705" s="568">
        <v>662</v>
      </c>
      <c r="B705" s="527" t="s">
        <v>1423</v>
      </c>
      <c r="C705" s="575"/>
      <c r="D705" s="568" t="s">
        <v>341</v>
      </c>
      <c r="E705" s="570">
        <v>61.5</v>
      </c>
      <c r="F705" s="568" t="s">
        <v>1519</v>
      </c>
      <c r="G705" s="568">
        <v>2027</v>
      </c>
      <c r="H705" s="571">
        <v>1218.06</v>
      </c>
      <c r="I705" s="572"/>
      <c r="J705" s="572"/>
    </row>
    <row r="706" spans="1:10" s="573" customFormat="1" ht="22.5" x14ac:dyDescent="0.25">
      <c r="A706" s="568">
        <v>663</v>
      </c>
      <c r="B706" s="527" t="s">
        <v>1424</v>
      </c>
      <c r="C706" s="575"/>
      <c r="D706" s="568" t="s">
        <v>341</v>
      </c>
      <c r="E706" s="570">
        <v>162</v>
      </c>
      <c r="F706" s="568" t="s">
        <v>1547</v>
      </c>
      <c r="G706" s="568">
        <v>2027</v>
      </c>
      <c r="H706" s="571">
        <v>7471.0789999999997</v>
      </c>
      <c r="I706" s="572"/>
      <c r="J706" s="572"/>
    </row>
    <row r="707" spans="1:10" s="573" customFormat="1" ht="22.5" x14ac:dyDescent="0.25">
      <c r="A707" s="568">
        <v>664</v>
      </c>
      <c r="B707" s="527" t="s">
        <v>1425</v>
      </c>
      <c r="C707" s="575"/>
      <c r="D707" s="568" t="s">
        <v>341</v>
      </c>
      <c r="E707" s="570">
        <v>123</v>
      </c>
      <c r="F707" s="568" t="s">
        <v>1548</v>
      </c>
      <c r="G707" s="568">
        <v>2027</v>
      </c>
      <c r="H707" s="571">
        <v>4926.0510000000004</v>
      </c>
      <c r="I707" s="572"/>
      <c r="J707" s="572"/>
    </row>
    <row r="708" spans="1:10" s="573" customFormat="1" ht="22.5" x14ac:dyDescent="0.25">
      <c r="A708" s="568">
        <v>665</v>
      </c>
      <c r="B708" s="527" t="s">
        <v>1426</v>
      </c>
      <c r="C708" s="575"/>
      <c r="D708" s="568" t="s">
        <v>341</v>
      </c>
      <c r="E708" s="570">
        <v>852</v>
      </c>
      <c r="F708" s="568" t="s">
        <v>1489</v>
      </c>
      <c r="G708" s="568">
        <v>2027</v>
      </c>
      <c r="H708" s="571">
        <v>24632.75</v>
      </c>
      <c r="I708" s="572"/>
      <c r="J708" s="572"/>
    </row>
    <row r="709" spans="1:10" s="573" customFormat="1" ht="56.25" x14ac:dyDescent="0.25">
      <c r="A709" s="568">
        <v>666</v>
      </c>
      <c r="B709" s="527" t="s">
        <v>1427</v>
      </c>
      <c r="C709" s="575"/>
      <c r="D709" s="568" t="s">
        <v>341</v>
      </c>
      <c r="E709" s="570">
        <v>941.2</v>
      </c>
      <c r="F709" s="568" t="s">
        <v>1549</v>
      </c>
      <c r="G709" s="568">
        <v>2027</v>
      </c>
      <c r="H709" s="571">
        <v>21381.84</v>
      </c>
      <c r="I709" s="572"/>
      <c r="J709" s="572"/>
    </row>
    <row r="710" spans="1:10" s="573" customFormat="1" ht="22.5" x14ac:dyDescent="0.25">
      <c r="A710" s="568">
        <v>667</v>
      </c>
      <c r="B710" s="527" t="s">
        <v>1428</v>
      </c>
      <c r="C710" s="575"/>
      <c r="D710" s="568" t="s">
        <v>341</v>
      </c>
      <c r="E710" s="570">
        <v>606</v>
      </c>
      <c r="F710" s="568" t="s">
        <v>1543</v>
      </c>
      <c r="G710" s="568">
        <v>2027</v>
      </c>
      <c r="H710" s="571">
        <v>12946.51</v>
      </c>
      <c r="I710" s="572"/>
      <c r="J710" s="572"/>
    </row>
    <row r="711" spans="1:10" s="573" customFormat="1" ht="22.5" x14ac:dyDescent="0.25">
      <c r="A711" s="568">
        <v>668</v>
      </c>
      <c r="B711" s="527" t="s">
        <v>1429</v>
      </c>
      <c r="C711" s="575"/>
      <c r="D711" s="568" t="s">
        <v>341</v>
      </c>
      <c r="E711" s="570">
        <v>549</v>
      </c>
      <c r="F711" s="568" t="s">
        <v>1502</v>
      </c>
      <c r="G711" s="568">
        <v>2027</v>
      </c>
      <c r="H711" s="571">
        <v>31717.97</v>
      </c>
      <c r="I711" s="572"/>
      <c r="J711" s="572"/>
    </row>
    <row r="712" spans="1:10" s="573" customFormat="1" ht="22.5" x14ac:dyDescent="0.25">
      <c r="A712" s="568">
        <v>669</v>
      </c>
      <c r="B712" s="527" t="s">
        <v>1430</v>
      </c>
      <c r="C712" s="575"/>
      <c r="D712" s="568" t="s">
        <v>341</v>
      </c>
      <c r="E712" s="570">
        <v>268.5</v>
      </c>
      <c r="F712" s="568">
        <v>200</v>
      </c>
      <c r="G712" s="568">
        <v>2027</v>
      </c>
      <c r="H712" s="571">
        <v>12746.94</v>
      </c>
      <c r="I712" s="572"/>
      <c r="J712" s="572"/>
    </row>
    <row r="713" spans="1:10" s="573" customFormat="1" ht="45" x14ac:dyDescent="0.25">
      <c r="A713" s="568">
        <v>670</v>
      </c>
      <c r="B713" s="527" t="s">
        <v>1431</v>
      </c>
      <c r="C713" s="575"/>
      <c r="D713" s="568" t="s">
        <v>341</v>
      </c>
      <c r="E713" s="570">
        <v>244</v>
      </c>
      <c r="F713" s="568" t="s">
        <v>1550</v>
      </c>
      <c r="G713" s="568">
        <v>2027</v>
      </c>
      <c r="H713" s="571">
        <v>5291.15</v>
      </c>
      <c r="I713" s="572"/>
      <c r="J713" s="572"/>
    </row>
    <row r="714" spans="1:10" s="573" customFormat="1" x14ac:dyDescent="0.25">
      <c r="A714" s="568">
        <v>671</v>
      </c>
      <c r="B714" s="527" t="s">
        <v>1432</v>
      </c>
      <c r="C714" s="575"/>
      <c r="D714" s="568" t="s">
        <v>341</v>
      </c>
      <c r="E714" s="570">
        <v>393</v>
      </c>
      <c r="F714" s="568" t="s">
        <v>1505</v>
      </c>
      <c r="G714" s="568">
        <v>2027</v>
      </c>
      <c r="H714" s="571">
        <v>11778.76</v>
      </c>
      <c r="I714" s="572"/>
      <c r="J714" s="572"/>
    </row>
    <row r="715" spans="1:10" s="573" customFormat="1" ht="22.5" x14ac:dyDescent="0.25">
      <c r="A715" s="568">
        <v>672</v>
      </c>
      <c r="B715" s="527" t="s">
        <v>1433</v>
      </c>
      <c r="C715" s="575"/>
      <c r="D715" s="568" t="s">
        <v>341</v>
      </c>
      <c r="E715" s="570">
        <v>1168</v>
      </c>
      <c r="F715" s="568" t="s">
        <v>1486</v>
      </c>
      <c r="G715" s="568">
        <v>2027</v>
      </c>
      <c r="H715" s="571">
        <v>57215.43</v>
      </c>
      <c r="I715" s="572"/>
      <c r="J715" s="572"/>
    </row>
    <row r="716" spans="1:10" s="573" customFormat="1" ht="33.75" x14ac:dyDescent="0.25">
      <c r="A716" s="568">
        <v>673</v>
      </c>
      <c r="B716" s="527" t="s">
        <v>1434</v>
      </c>
      <c r="C716" s="575"/>
      <c r="D716" s="568" t="s">
        <v>341</v>
      </c>
      <c r="E716" s="570">
        <v>690</v>
      </c>
      <c r="F716" s="568" t="s">
        <v>1523</v>
      </c>
      <c r="G716" s="568">
        <v>2027</v>
      </c>
      <c r="H716" s="571">
        <v>46590.32</v>
      </c>
      <c r="I716" s="572"/>
      <c r="J716" s="572"/>
    </row>
    <row r="717" spans="1:10" s="573" customFormat="1" ht="33.75" x14ac:dyDescent="0.25">
      <c r="A717" s="568">
        <v>674</v>
      </c>
      <c r="B717" s="527" t="s">
        <v>1435</v>
      </c>
      <c r="C717" s="575"/>
      <c r="D717" s="568" t="s">
        <v>341</v>
      </c>
      <c r="E717" s="570">
        <v>300</v>
      </c>
      <c r="F717" s="568" t="s">
        <v>1504</v>
      </c>
      <c r="G717" s="568">
        <v>2027</v>
      </c>
      <c r="H717" s="571">
        <v>15180.46</v>
      </c>
      <c r="I717" s="572"/>
      <c r="J717" s="572"/>
    </row>
    <row r="718" spans="1:10" s="573" customFormat="1" ht="33.75" x14ac:dyDescent="0.25">
      <c r="A718" s="568">
        <v>675</v>
      </c>
      <c r="B718" s="527" t="s">
        <v>1436</v>
      </c>
      <c r="C718" s="575"/>
      <c r="D718" s="568" t="s">
        <v>341</v>
      </c>
      <c r="E718" s="570">
        <v>393</v>
      </c>
      <c r="F718" s="568" t="s">
        <v>1524</v>
      </c>
      <c r="G718" s="568">
        <v>2027</v>
      </c>
      <c r="H718" s="571">
        <v>16245.91</v>
      </c>
      <c r="I718" s="572"/>
      <c r="J718" s="572"/>
    </row>
    <row r="719" spans="1:10" s="573" customFormat="1" ht="33.75" x14ac:dyDescent="0.25">
      <c r="A719" s="568">
        <v>676</v>
      </c>
      <c r="B719" s="527" t="s">
        <v>1437</v>
      </c>
      <c r="C719" s="575"/>
      <c r="D719" s="568" t="s">
        <v>341</v>
      </c>
      <c r="E719" s="570">
        <v>495</v>
      </c>
      <c r="F719" s="568" t="s">
        <v>1504</v>
      </c>
      <c r="G719" s="568">
        <v>2027</v>
      </c>
      <c r="H719" s="571">
        <v>25047.75</v>
      </c>
      <c r="I719" s="572"/>
      <c r="J719" s="572"/>
    </row>
    <row r="720" spans="1:10" s="573" customFormat="1" ht="22.5" x14ac:dyDescent="0.25">
      <c r="A720" s="568">
        <v>677</v>
      </c>
      <c r="B720" s="527" t="s">
        <v>1438</v>
      </c>
      <c r="C720" s="575"/>
      <c r="D720" s="568" t="s">
        <v>341</v>
      </c>
      <c r="E720" s="570">
        <v>1060</v>
      </c>
      <c r="F720" s="568" t="s">
        <v>1503</v>
      </c>
      <c r="G720" s="568">
        <v>2028</v>
      </c>
      <c r="H720" s="571">
        <v>77529.69</v>
      </c>
      <c r="I720" s="572"/>
      <c r="J720" s="572"/>
    </row>
    <row r="721" spans="1:10" s="573" customFormat="1" ht="22.5" x14ac:dyDescent="0.25">
      <c r="A721" s="568">
        <v>678</v>
      </c>
      <c r="B721" s="527" t="s">
        <v>1439</v>
      </c>
      <c r="C721" s="575"/>
      <c r="D721" s="568" t="s">
        <v>341</v>
      </c>
      <c r="E721" s="570">
        <v>884</v>
      </c>
      <c r="F721" s="568" t="s">
        <v>1486</v>
      </c>
      <c r="G721" s="568">
        <v>2028</v>
      </c>
      <c r="H721" s="571">
        <v>45035.6</v>
      </c>
      <c r="I721" s="572"/>
      <c r="J721" s="572"/>
    </row>
    <row r="722" spans="1:10" s="573" customFormat="1" ht="22.5" x14ac:dyDescent="0.25">
      <c r="A722" s="568">
        <v>679</v>
      </c>
      <c r="B722" s="527" t="s">
        <v>1440</v>
      </c>
      <c r="C722" s="575"/>
      <c r="D722" s="568" t="s">
        <v>341</v>
      </c>
      <c r="E722" s="570">
        <v>160.5</v>
      </c>
      <c r="F722" s="568" t="s">
        <v>1551</v>
      </c>
      <c r="G722" s="568">
        <v>2028</v>
      </c>
      <c r="H722" s="571">
        <v>3041.7069999999999</v>
      </c>
      <c r="I722" s="572"/>
      <c r="J722" s="572"/>
    </row>
    <row r="723" spans="1:10" s="573" customFormat="1" x14ac:dyDescent="0.25">
      <c r="A723" s="568">
        <v>680</v>
      </c>
      <c r="B723" s="527" t="s">
        <v>1441</v>
      </c>
      <c r="C723" s="575"/>
      <c r="D723" s="568" t="s">
        <v>341</v>
      </c>
      <c r="E723" s="570">
        <v>154</v>
      </c>
      <c r="F723" s="568" t="s">
        <v>1552</v>
      </c>
      <c r="G723" s="568">
        <v>2028</v>
      </c>
      <c r="H723" s="571">
        <v>2719.5630000000001</v>
      </c>
      <c r="I723" s="572"/>
      <c r="J723" s="572"/>
    </row>
    <row r="724" spans="1:10" s="573" customFormat="1" x14ac:dyDescent="0.25">
      <c r="A724" s="568">
        <v>681</v>
      </c>
      <c r="B724" s="527" t="s">
        <v>1442</v>
      </c>
      <c r="C724" s="575"/>
      <c r="D724" s="568" t="s">
        <v>341</v>
      </c>
      <c r="E724" s="570">
        <v>39</v>
      </c>
      <c r="F724" s="568" t="s">
        <v>1508</v>
      </c>
      <c r="G724" s="568">
        <v>2028</v>
      </c>
      <c r="H724" s="571">
        <v>567.74770000000001</v>
      </c>
      <c r="I724" s="572"/>
      <c r="J724" s="572"/>
    </row>
    <row r="725" spans="1:10" s="573" customFormat="1" ht="22.5" x14ac:dyDescent="0.25">
      <c r="A725" s="568">
        <v>682</v>
      </c>
      <c r="B725" s="527" t="s">
        <v>1443</v>
      </c>
      <c r="C725" s="575"/>
      <c r="D725" s="568" t="s">
        <v>341</v>
      </c>
      <c r="E725" s="570">
        <v>72</v>
      </c>
      <c r="F725" s="568" t="s">
        <v>1547</v>
      </c>
      <c r="G725" s="568">
        <v>2028</v>
      </c>
      <c r="H725" s="571">
        <v>3453.299</v>
      </c>
      <c r="I725" s="572"/>
      <c r="J725" s="572"/>
    </row>
    <row r="726" spans="1:10" s="573" customFormat="1" ht="22.5" x14ac:dyDescent="0.25">
      <c r="A726" s="568">
        <v>683</v>
      </c>
      <c r="B726" s="527" t="s">
        <v>1444</v>
      </c>
      <c r="C726" s="575"/>
      <c r="D726" s="568" t="s">
        <v>341</v>
      </c>
      <c r="E726" s="570">
        <v>81</v>
      </c>
      <c r="F726" s="568" t="s">
        <v>1517</v>
      </c>
      <c r="G726" s="568">
        <v>2028</v>
      </c>
      <c r="H726" s="571">
        <v>2834.4009999999998</v>
      </c>
      <c r="I726" s="572"/>
      <c r="J726" s="572"/>
    </row>
    <row r="727" spans="1:10" s="573" customFormat="1" ht="22.5" x14ac:dyDescent="0.25">
      <c r="A727" s="568">
        <v>684</v>
      </c>
      <c r="B727" s="527" t="s">
        <v>1445</v>
      </c>
      <c r="C727" s="575"/>
      <c r="D727" s="568" t="s">
        <v>341</v>
      </c>
      <c r="E727" s="570">
        <v>1362</v>
      </c>
      <c r="F727" s="568" t="s">
        <v>1489</v>
      </c>
      <c r="G727" s="568">
        <v>2028</v>
      </c>
      <c r="H727" s="571">
        <v>40952.82</v>
      </c>
      <c r="I727" s="572"/>
      <c r="J727" s="572"/>
    </row>
    <row r="728" spans="1:10" s="573" customFormat="1" ht="22.5" x14ac:dyDescent="0.25">
      <c r="A728" s="568">
        <v>685</v>
      </c>
      <c r="B728" s="527" t="s">
        <v>1446</v>
      </c>
      <c r="C728" s="575"/>
      <c r="D728" s="568" t="s">
        <v>341</v>
      </c>
      <c r="E728" s="570">
        <v>1586</v>
      </c>
      <c r="F728" s="568" t="s">
        <v>1553</v>
      </c>
      <c r="G728" s="568">
        <v>2028</v>
      </c>
      <c r="H728" s="571">
        <v>60110.46</v>
      </c>
      <c r="I728" s="572"/>
      <c r="J728" s="572"/>
    </row>
    <row r="729" spans="1:10" s="573" customFormat="1" ht="56.25" x14ac:dyDescent="0.25">
      <c r="A729" s="568">
        <v>686</v>
      </c>
      <c r="B729" s="527" t="s">
        <v>1447</v>
      </c>
      <c r="C729" s="575"/>
      <c r="D729" s="568" t="s">
        <v>341</v>
      </c>
      <c r="E729" s="570">
        <v>1150</v>
      </c>
      <c r="F729" s="568" t="s">
        <v>1554</v>
      </c>
      <c r="G729" s="568">
        <v>2028</v>
      </c>
      <c r="H729" s="571">
        <v>29564.66</v>
      </c>
      <c r="I729" s="572"/>
      <c r="J729" s="572"/>
    </row>
    <row r="730" spans="1:10" s="573" customFormat="1" ht="101.25" x14ac:dyDescent="0.25">
      <c r="A730" s="568">
        <v>687</v>
      </c>
      <c r="B730" s="527" t="s">
        <v>1448</v>
      </c>
      <c r="C730" s="575"/>
      <c r="D730" s="568" t="s">
        <v>341</v>
      </c>
      <c r="E730" s="570">
        <v>1392</v>
      </c>
      <c r="F730" s="568" t="s">
        <v>1555</v>
      </c>
      <c r="G730" s="568">
        <v>2028</v>
      </c>
      <c r="H730" s="571">
        <v>46403.839999999997</v>
      </c>
      <c r="I730" s="572"/>
      <c r="J730" s="572"/>
    </row>
    <row r="731" spans="1:10" s="573" customFormat="1" ht="33.75" x14ac:dyDescent="0.25">
      <c r="A731" s="568">
        <v>688</v>
      </c>
      <c r="B731" s="527" t="s">
        <v>1449</v>
      </c>
      <c r="C731" s="575"/>
      <c r="D731" s="568" t="s">
        <v>341</v>
      </c>
      <c r="E731" s="570">
        <v>2313</v>
      </c>
      <c r="F731" s="568" t="s">
        <v>1504</v>
      </c>
      <c r="G731" s="568">
        <v>2028</v>
      </c>
      <c r="H731" s="571">
        <v>121723</v>
      </c>
      <c r="I731" s="572"/>
      <c r="J731" s="572"/>
    </row>
    <row r="732" spans="1:10" s="573" customFormat="1" ht="22.5" x14ac:dyDescent="0.25">
      <c r="A732" s="568">
        <v>689</v>
      </c>
      <c r="B732" s="527" t="s">
        <v>1450</v>
      </c>
      <c r="C732" s="575"/>
      <c r="D732" s="568" t="s">
        <v>341</v>
      </c>
      <c r="E732" s="570">
        <v>500</v>
      </c>
      <c r="F732" s="568" t="s">
        <v>1495</v>
      </c>
      <c r="G732" s="568">
        <v>2029</v>
      </c>
      <c r="H732" s="571">
        <v>20287.84</v>
      </c>
      <c r="I732" s="572"/>
      <c r="J732" s="572"/>
    </row>
    <row r="733" spans="1:10" s="573" customFormat="1" ht="22.5" x14ac:dyDescent="0.25">
      <c r="A733" s="568">
        <v>690</v>
      </c>
      <c r="B733" s="527" t="s">
        <v>1451</v>
      </c>
      <c r="C733" s="575"/>
      <c r="D733" s="568" t="s">
        <v>341</v>
      </c>
      <c r="E733" s="570">
        <v>211.53</v>
      </c>
      <c r="F733" s="568" t="s">
        <v>1552</v>
      </c>
      <c r="G733" s="568">
        <v>2029</v>
      </c>
      <c r="H733" s="571">
        <v>3871.8119999999999</v>
      </c>
      <c r="I733" s="572"/>
      <c r="J733" s="572"/>
    </row>
    <row r="734" spans="1:10" s="573" customFormat="1" ht="33.75" x14ac:dyDescent="0.25">
      <c r="A734" s="568">
        <v>691</v>
      </c>
      <c r="B734" s="527" t="s">
        <v>1452</v>
      </c>
      <c r="C734" s="575"/>
      <c r="D734" s="568" t="s">
        <v>341</v>
      </c>
      <c r="E734" s="570">
        <v>531</v>
      </c>
      <c r="F734" s="568" t="s">
        <v>1556</v>
      </c>
      <c r="G734" s="568">
        <v>2029</v>
      </c>
      <c r="H734" s="571">
        <v>12671.53</v>
      </c>
      <c r="I734" s="572"/>
      <c r="J734" s="572"/>
    </row>
    <row r="735" spans="1:10" s="573" customFormat="1" ht="22.5" x14ac:dyDescent="0.25">
      <c r="A735" s="568">
        <v>692</v>
      </c>
      <c r="B735" s="527" t="s">
        <v>1453</v>
      </c>
      <c r="C735" s="575"/>
      <c r="D735" s="568" t="s">
        <v>341</v>
      </c>
      <c r="E735" s="570">
        <v>929</v>
      </c>
      <c r="F735" s="568" t="s">
        <v>1557</v>
      </c>
      <c r="G735" s="568">
        <v>2029</v>
      </c>
      <c r="H735" s="571">
        <v>32802.9</v>
      </c>
      <c r="I735" s="572"/>
      <c r="J735" s="572"/>
    </row>
    <row r="736" spans="1:10" s="573" customFormat="1" ht="22.5" x14ac:dyDescent="0.25">
      <c r="A736" s="568">
        <v>693</v>
      </c>
      <c r="B736" s="527" t="s">
        <v>1454</v>
      </c>
      <c r="C736" s="575"/>
      <c r="D736" s="568" t="s">
        <v>341</v>
      </c>
      <c r="E736" s="570">
        <v>324</v>
      </c>
      <c r="F736" s="568" t="s">
        <v>1558</v>
      </c>
      <c r="G736" s="568">
        <v>2029</v>
      </c>
      <c r="H736" s="571">
        <v>12072.3</v>
      </c>
      <c r="I736" s="572"/>
      <c r="J736" s="572"/>
    </row>
    <row r="737" spans="1:10" s="573" customFormat="1" x14ac:dyDescent="0.25">
      <c r="A737" s="568">
        <v>694</v>
      </c>
      <c r="B737" s="527" t="s">
        <v>1455</v>
      </c>
      <c r="C737" s="575"/>
      <c r="D737" s="568" t="s">
        <v>341</v>
      </c>
      <c r="E737" s="570">
        <v>231</v>
      </c>
      <c r="F737" s="568" t="s">
        <v>1511</v>
      </c>
      <c r="G737" s="568">
        <v>2029</v>
      </c>
      <c r="H737" s="571">
        <v>7454.9809999999998</v>
      </c>
      <c r="I737" s="572"/>
      <c r="J737" s="572"/>
    </row>
    <row r="738" spans="1:10" s="573" customFormat="1" ht="22.5" x14ac:dyDescent="0.25">
      <c r="A738" s="568">
        <v>695</v>
      </c>
      <c r="B738" s="527" t="s">
        <v>1456</v>
      </c>
      <c r="C738" s="575"/>
      <c r="D738" s="568" t="s">
        <v>341</v>
      </c>
      <c r="E738" s="570">
        <v>1086</v>
      </c>
      <c r="F738" s="568" t="s">
        <v>1510</v>
      </c>
      <c r="G738" s="568">
        <v>2029</v>
      </c>
      <c r="H738" s="571">
        <v>31326.25</v>
      </c>
      <c r="I738" s="572"/>
      <c r="J738" s="572"/>
    </row>
    <row r="739" spans="1:10" s="573" customFormat="1" ht="33.75" x14ac:dyDescent="0.25">
      <c r="A739" s="568">
        <v>696</v>
      </c>
      <c r="B739" s="527" t="s">
        <v>1457</v>
      </c>
      <c r="C739" s="575"/>
      <c r="D739" s="568" t="s">
        <v>341</v>
      </c>
      <c r="E739" s="570">
        <v>268</v>
      </c>
      <c r="F739" s="568" t="s">
        <v>1559</v>
      </c>
      <c r="G739" s="568">
        <v>2029</v>
      </c>
      <c r="H739" s="571">
        <v>7310.1319999999996</v>
      </c>
      <c r="I739" s="572"/>
      <c r="J739" s="572"/>
    </row>
    <row r="740" spans="1:10" s="573" customFormat="1" ht="33.75" x14ac:dyDescent="0.25">
      <c r="A740" s="568">
        <v>697</v>
      </c>
      <c r="B740" s="527" t="s">
        <v>1458</v>
      </c>
      <c r="C740" s="575"/>
      <c r="D740" s="568" t="s">
        <v>341</v>
      </c>
      <c r="E740" s="570">
        <v>350</v>
      </c>
      <c r="F740" s="568" t="s">
        <v>1560</v>
      </c>
      <c r="G740" s="568">
        <v>2029</v>
      </c>
      <c r="H740" s="571">
        <v>10707.49</v>
      </c>
      <c r="I740" s="572"/>
      <c r="J740" s="572"/>
    </row>
    <row r="741" spans="1:10" s="573" customFormat="1" ht="22.5" x14ac:dyDescent="0.25">
      <c r="A741" s="568">
        <v>698</v>
      </c>
      <c r="B741" s="527" t="s">
        <v>1459</v>
      </c>
      <c r="C741" s="575"/>
      <c r="D741" s="568" t="s">
        <v>341</v>
      </c>
      <c r="E741" s="570">
        <v>412</v>
      </c>
      <c r="F741" s="568" t="s">
        <v>1509</v>
      </c>
      <c r="G741" s="568">
        <v>2029</v>
      </c>
      <c r="H741" s="571">
        <v>10288.48</v>
      </c>
      <c r="I741" s="572"/>
      <c r="J741" s="572"/>
    </row>
    <row r="742" spans="1:10" s="573" customFormat="1" ht="22.5" x14ac:dyDescent="0.25">
      <c r="A742" s="568">
        <v>699</v>
      </c>
      <c r="B742" s="527" t="s">
        <v>1460</v>
      </c>
      <c r="C742" s="575"/>
      <c r="D742" s="568" t="s">
        <v>341</v>
      </c>
      <c r="E742" s="570">
        <v>426.2</v>
      </c>
      <c r="F742" s="568" t="s">
        <v>1511</v>
      </c>
      <c r="G742" s="568">
        <v>2029</v>
      </c>
      <c r="H742" s="571">
        <v>13839.54</v>
      </c>
      <c r="I742" s="572"/>
      <c r="J742" s="572"/>
    </row>
    <row r="743" spans="1:10" s="573" customFormat="1" ht="22.5" x14ac:dyDescent="0.25">
      <c r="A743" s="568">
        <v>700</v>
      </c>
      <c r="B743" s="527" t="s">
        <v>1461</v>
      </c>
      <c r="C743" s="575"/>
      <c r="D743" s="568" t="s">
        <v>341</v>
      </c>
      <c r="E743" s="570">
        <v>388.6</v>
      </c>
      <c r="F743" s="568">
        <v>300</v>
      </c>
      <c r="G743" s="568">
        <v>2029</v>
      </c>
      <c r="H743" s="571">
        <v>22035.4</v>
      </c>
      <c r="I743" s="572"/>
      <c r="J743" s="572"/>
    </row>
    <row r="744" spans="1:10" s="573" customFormat="1" ht="33.75" x14ac:dyDescent="0.25">
      <c r="A744" s="568">
        <v>701</v>
      </c>
      <c r="B744" s="527" t="s">
        <v>1462</v>
      </c>
      <c r="C744" s="575"/>
      <c r="D744" s="568" t="s">
        <v>341</v>
      </c>
      <c r="E744" s="570">
        <v>260</v>
      </c>
      <c r="F744" s="568" t="s">
        <v>1561</v>
      </c>
      <c r="G744" s="568">
        <v>2029</v>
      </c>
      <c r="H744" s="571">
        <v>7865.8130000000001</v>
      </c>
      <c r="I744" s="572"/>
      <c r="J744" s="572"/>
    </row>
    <row r="745" spans="1:10" s="573" customFormat="1" ht="22.5" x14ac:dyDescent="0.25">
      <c r="A745" s="568">
        <v>702</v>
      </c>
      <c r="B745" s="527" t="s">
        <v>1463</v>
      </c>
      <c r="C745" s="575"/>
      <c r="D745" s="568" t="s">
        <v>341</v>
      </c>
      <c r="E745" s="570">
        <v>376</v>
      </c>
      <c r="F745" s="568" t="s">
        <v>1509</v>
      </c>
      <c r="G745" s="568">
        <v>2029</v>
      </c>
      <c r="H745" s="571">
        <v>9389.4830000000002</v>
      </c>
      <c r="I745" s="572"/>
      <c r="J745" s="572"/>
    </row>
    <row r="746" spans="1:10" s="573" customFormat="1" ht="22.5" x14ac:dyDescent="0.25">
      <c r="A746" s="568">
        <v>703</v>
      </c>
      <c r="B746" s="527" t="s">
        <v>1464</v>
      </c>
      <c r="C746" s="575"/>
      <c r="D746" s="568" t="s">
        <v>341</v>
      </c>
      <c r="E746" s="570">
        <v>672</v>
      </c>
      <c r="F746" s="568" t="s">
        <v>1494</v>
      </c>
      <c r="G746" s="568">
        <v>2029</v>
      </c>
      <c r="H746" s="571">
        <v>18949.12</v>
      </c>
      <c r="I746" s="572"/>
      <c r="J746" s="572"/>
    </row>
    <row r="747" spans="1:10" s="573" customFormat="1" ht="33.75" x14ac:dyDescent="0.25">
      <c r="A747" s="568">
        <v>704</v>
      </c>
      <c r="B747" s="527" t="s">
        <v>1465</v>
      </c>
      <c r="C747" s="575"/>
      <c r="D747" s="568" t="s">
        <v>341</v>
      </c>
      <c r="E747" s="570">
        <v>256</v>
      </c>
      <c r="F747" s="568" t="s">
        <v>1561</v>
      </c>
      <c r="G747" s="568">
        <v>2029</v>
      </c>
      <c r="H747" s="571">
        <v>7553.5069999999996</v>
      </c>
      <c r="I747" s="572"/>
      <c r="J747" s="572"/>
    </row>
    <row r="748" spans="1:10" s="573" customFormat="1" ht="22.5" x14ac:dyDescent="0.25">
      <c r="A748" s="568">
        <v>705</v>
      </c>
      <c r="B748" s="527" t="s">
        <v>1466</v>
      </c>
      <c r="C748" s="575"/>
      <c r="D748" s="568" t="s">
        <v>341</v>
      </c>
      <c r="E748" s="570">
        <v>405</v>
      </c>
      <c r="F748" s="568" t="s">
        <v>1489</v>
      </c>
      <c r="G748" s="568">
        <v>2029</v>
      </c>
      <c r="H748" s="571">
        <v>12664.7</v>
      </c>
      <c r="I748" s="572"/>
      <c r="J748" s="572"/>
    </row>
    <row r="749" spans="1:10" s="573" customFormat="1" ht="33.75" x14ac:dyDescent="0.25">
      <c r="A749" s="568">
        <v>706</v>
      </c>
      <c r="B749" s="527" t="s">
        <v>1467</v>
      </c>
      <c r="C749" s="575"/>
      <c r="D749" s="568" t="s">
        <v>341</v>
      </c>
      <c r="E749" s="570">
        <v>280</v>
      </c>
      <c r="F749" s="568" t="s">
        <v>1562</v>
      </c>
      <c r="G749" s="568">
        <v>2029</v>
      </c>
      <c r="H749" s="571">
        <v>10105.07</v>
      </c>
      <c r="I749" s="572"/>
      <c r="J749" s="572"/>
    </row>
    <row r="750" spans="1:10" s="573" customFormat="1" ht="22.5" x14ac:dyDescent="0.25">
      <c r="A750" s="568">
        <v>707</v>
      </c>
      <c r="B750" s="527" t="s">
        <v>1468</v>
      </c>
      <c r="C750" s="575"/>
      <c r="D750" s="568" t="s">
        <v>341</v>
      </c>
      <c r="E750" s="570">
        <v>809</v>
      </c>
      <c r="F750" s="568">
        <v>65</v>
      </c>
      <c r="G750" s="568">
        <v>2029</v>
      </c>
      <c r="H750" s="571">
        <v>25869.27</v>
      </c>
      <c r="I750" s="572"/>
      <c r="J750" s="572"/>
    </row>
    <row r="751" spans="1:10" s="573" customFormat="1" ht="33.75" x14ac:dyDescent="0.25">
      <c r="A751" s="568">
        <v>708</v>
      </c>
      <c r="B751" s="527" t="s">
        <v>1469</v>
      </c>
      <c r="C751" s="575"/>
      <c r="D751" s="568" t="s">
        <v>341</v>
      </c>
      <c r="E751" s="570">
        <v>180</v>
      </c>
      <c r="F751" s="568" t="s">
        <v>1524</v>
      </c>
      <c r="G751" s="568">
        <v>2029</v>
      </c>
      <c r="H751" s="571">
        <v>26134.41</v>
      </c>
      <c r="I751" s="572"/>
      <c r="J751" s="572"/>
    </row>
    <row r="752" spans="1:10" s="573" customFormat="1" ht="33.75" x14ac:dyDescent="0.25">
      <c r="A752" s="568">
        <v>709</v>
      </c>
      <c r="B752" s="527" t="s">
        <v>1470</v>
      </c>
      <c r="C752" s="575"/>
      <c r="D752" s="568" t="s">
        <v>341</v>
      </c>
      <c r="E752" s="570">
        <v>543</v>
      </c>
      <c r="F752" s="568" t="s">
        <v>1563</v>
      </c>
      <c r="G752" s="568">
        <v>2029</v>
      </c>
      <c r="H752" s="571">
        <v>20196.32</v>
      </c>
      <c r="I752" s="572"/>
      <c r="J752" s="572"/>
    </row>
    <row r="753" spans="1:11" s="573" customFormat="1" ht="33.75" x14ac:dyDescent="0.25">
      <c r="A753" s="568">
        <v>710</v>
      </c>
      <c r="B753" s="527" t="s">
        <v>1471</v>
      </c>
      <c r="C753" s="575"/>
      <c r="D753" s="568" t="s">
        <v>341</v>
      </c>
      <c r="E753" s="576">
        <v>78</v>
      </c>
      <c r="F753" s="568" t="s">
        <v>1564</v>
      </c>
      <c r="G753" s="568">
        <v>2029</v>
      </c>
      <c r="H753" s="571">
        <v>28025.37</v>
      </c>
      <c r="I753" s="572"/>
      <c r="J753" s="572"/>
    </row>
    <row r="754" spans="1:11" s="573" customFormat="1" x14ac:dyDescent="0.25">
      <c r="A754" s="568">
        <v>711</v>
      </c>
      <c r="B754" s="527" t="s">
        <v>1472</v>
      </c>
      <c r="C754" s="575"/>
      <c r="D754" s="568" t="s">
        <v>341</v>
      </c>
      <c r="E754" s="576">
        <v>181</v>
      </c>
      <c r="F754" s="568" t="s">
        <v>1511</v>
      </c>
      <c r="G754" s="568">
        <v>2029</v>
      </c>
      <c r="H754" s="571">
        <v>5877.4189999999999</v>
      </c>
      <c r="I754" s="572"/>
      <c r="J754" s="572"/>
    </row>
    <row r="755" spans="1:11" s="573" customFormat="1" ht="45" x14ac:dyDescent="0.25">
      <c r="A755" s="568">
        <v>712</v>
      </c>
      <c r="B755" s="527" t="s">
        <v>1473</v>
      </c>
      <c r="C755" s="575"/>
      <c r="D755" s="568" t="s">
        <v>341</v>
      </c>
      <c r="E755" s="576">
        <v>1566</v>
      </c>
      <c r="F755" s="568" t="s">
        <v>1565</v>
      </c>
      <c r="G755" s="568">
        <v>2029</v>
      </c>
      <c r="H755" s="571">
        <v>94030.37</v>
      </c>
      <c r="I755" s="572"/>
      <c r="J755" s="572"/>
      <c r="K755" s="577">
        <f>SUM(H570:H755)</f>
        <v>3059554.4322000011</v>
      </c>
    </row>
    <row r="756" spans="1:11" s="573" customFormat="1" x14ac:dyDescent="0.25">
      <c r="A756" s="578" t="s">
        <v>863</v>
      </c>
      <c r="B756" s="579"/>
      <c r="C756" s="579"/>
      <c r="D756" s="579"/>
      <c r="E756" s="579"/>
      <c r="F756" s="579"/>
      <c r="G756" s="579"/>
      <c r="H756" s="579"/>
      <c r="I756" s="579"/>
      <c r="J756" s="580"/>
    </row>
    <row r="757" spans="1:11" s="573" customFormat="1" x14ac:dyDescent="0.25">
      <c r="A757" s="581" t="s">
        <v>1270</v>
      </c>
      <c r="B757" s="582"/>
      <c r="C757" s="582"/>
      <c r="D757" s="582"/>
      <c r="E757" s="582"/>
      <c r="F757" s="582"/>
      <c r="G757" s="582"/>
      <c r="H757" s="582"/>
      <c r="I757" s="582"/>
      <c r="J757" s="583"/>
    </row>
    <row r="758" spans="1:11" s="550" customFormat="1" ht="18" customHeight="1" x14ac:dyDescent="0.25">
      <c r="A758" s="554" t="s">
        <v>1269</v>
      </c>
      <c r="B758" s="555"/>
      <c r="C758" s="555"/>
      <c r="D758" s="555"/>
      <c r="E758" s="555"/>
      <c r="F758" s="555"/>
      <c r="G758" s="555"/>
      <c r="H758" s="555"/>
      <c r="I758" s="555"/>
      <c r="J758" s="556"/>
    </row>
    <row r="759" spans="1:11" s="550" customFormat="1" ht="104.25" customHeight="1" x14ac:dyDescent="0.25">
      <c r="A759" s="466">
        <v>713</v>
      </c>
      <c r="B759" s="401" t="s">
        <v>1263</v>
      </c>
      <c r="C759" s="584" t="s">
        <v>970</v>
      </c>
      <c r="D759" s="585" t="s">
        <v>78</v>
      </c>
      <c r="E759" s="585"/>
      <c r="F759" s="585"/>
      <c r="G759" s="586">
        <v>2021</v>
      </c>
      <c r="H759" s="587">
        <v>8318</v>
      </c>
      <c r="I759" s="588"/>
      <c r="J759" s="589" t="s">
        <v>971</v>
      </c>
    </row>
    <row r="760" spans="1:11" s="550" customFormat="1" ht="38.25" customHeight="1" x14ac:dyDescent="0.25">
      <c r="A760" s="466">
        <v>714</v>
      </c>
      <c r="B760" s="401" t="s">
        <v>1264</v>
      </c>
      <c r="C760" s="584" t="s">
        <v>970</v>
      </c>
      <c r="D760" s="585" t="s">
        <v>78</v>
      </c>
      <c r="E760" s="590"/>
      <c r="F760" s="590"/>
      <c r="G760" s="586">
        <v>2022</v>
      </c>
      <c r="H760" s="587">
        <v>8651</v>
      </c>
      <c r="I760" s="588"/>
      <c r="J760" s="589" t="s">
        <v>972</v>
      </c>
    </row>
    <row r="761" spans="1:11" s="550" customFormat="1" ht="45" x14ac:dyDescent="0.2">
      <c r="A761" s="466">
        <v>715</v>
      </c>
      <c r="B761" s="401" t="s">
        <v>1271</v>
      </c>
      <c r="C761" s="591" t="s">
        <v>973</v>
      </c>
      <c r="D761" s="585" t="s">
        <v>583</v>
      </c>
      <c r="E761" s="407">
        <v>60</v>
      </c>
      <c r="F761" s="407">
        <v>500</v>
      </c>
      <c r="G761" s="586">
        <v>2023</v>
      </c>
      <c r="H761" s="587">
        <v>452</v>
      </c>
      <c r="I761" s="588"/>
      <c r="J761" s="589" t="s">
        <v>974</v>
      </c>
    </row>
    <row r="762" spans="1:11" s="550" customFormat="1" ht="39.75" customHeight="1" x14ac:dyDescent="0.25">
      <c r="A762" s="466">
        <v>716</v>
      </c>
      <c r="B762" s="401" t="s">
        <v>1266</v>
      </c>
      <c r="C762" s="584" t="s">
        <v>970</v>
      </c>
      <c r="D762" s="585" t="s">
        <v>78</v>
      </c>
      <c r="E762" s="590"/>
      <c r="F762" s="590"/>
      <c r="G762" s="586">
        <v>2023</v>
      </c>
      <c r="H762" s="587">
        <v>8997</v>
      </c>
      <c r="I762" s="588"/>
      <c r="J762" s="589" t="s">
        <v>975</v>
      </c>
      <c r="K762" s="564">
        <f>SUM(H759:H762)</f>
        <v>26418</v>
      </c>
    </row>
    <row r="763" spans="1:11" s="550" customFormat="1" x14ac:dyDescent="0.25">
      <c r="A763" s="592" t="s">
        <v>977</v>
      </c>
      <c r="B763" s="592"/>
      <c r="C763" s="593"/>
      <c r="D763" s="593"/>
      <c r="E763" s="593"/>
      <c r="F763" s="593"/>
      <c r="G763" s="593"/>
      <c r="H763" s="593"/>
      <c r="I763" s="593"/>
      <c r="J763" s="593"/>
    </row>
    <row r="764" spans="1:11" s="550" customFormat="1" ht="15" customHeight="1" x14ac:dyDescent="0.25">
      <c r="A764" s="565" t="s">
        <v>1272</v>
      </c>
      <c r="B764" s="566"/>
      <c r="C764" s="566"/>
      <c r="D764" s="566"/>
      <c r="E764" s="566"/>
      <c r="F764" s="566"/>
      <c r="G764" s="566"/>
      <c r="H764" s="566"/>
      <c r="I764" s="566"/>
      <c r="J764" s="567"/>
    </row>
    <row r="765" spans="1:11" s="596" customFormat="1" ht="45.75" customHeight="1" x14ac:dyDescent="0.25">
      <c r="A765" s="451">
        <v>717</v>
      </c>
      <c r="B765" s="405" t="s">
        <v>947</v>
      </c>
      <c r="C765" s="406"/>
      <c r="D765" s="407" t="s">
        <v>341</v>
      </c>
      <c r="E765" s="451">
        <v>220</v>
      </c>
      <c r="F765" s="594">
        <v>63</v>
      </c>
      <c r="G765" s="407">
        <v>2019</v>
      </c>
      <c r="H765" s="595">
        <v>726</v>
      </c>
      <c r="I765" s="407"/>
      <c r="J765" s="407"/>
    </row>
    <row r="766" spans="1:11" s="550" customFormat="1" ht="69.75" customHeight="1" x14ac:dyDescent="0.25">
      <c r="A766" s="585">
        <v>718</v>
      </c>
      <c r="B766" s="405" t="s">
        <v>944</v>
      </c>
      <c r="C766" s="597"/>
      <c r="D766" s="585" t="s">
        <v>341</v>
      </c>
      <c r="E766" s="407" t="s">
        <v>958</v>
      </c>
      <c r="F766" s="407" t="s">
        <v>959</v>
      </c>
      <c r="G766" s="585" t="s">
        <v>961</v>
      </c>
      <c r="H766" s="598">
        <v>150000</v>
      </c>
      <c r="I766" s="585"/>
      <c r="J766" s="585"/>
    </row>
    <row r="767" spans="1:11" s="550" customFormat="1" ht="45" x14ac:dyDescent="0.25">
      <c r="A767" s="451">
        <v>719</v>
      </c>
      <c r="B767" s="405" t="s">
        <v>945</v>
      </c>
      <c r="C767" s="597"/>
      <c r="D767" s="585" t="s">
        <v>341</v>
      </c>
      <c r="E767" s="585">
        <v>30</v>
      </c>
      <c r="F767" s="585">
        <v>50</v>
      </c>
      <c r="G767" s="585">
        <v>2018</v>
      </c>
      <c r="H767" s="598">
        <v>123</v>
      </c>
      <c r="I767" s="585"/>
      <c r="J767" s="585"/>
    </row>
    <row r="768" spans="1:11" s="550" customFormat="1" ht="67.5" x14ac:dyDescent="0.25">
      <c r="A768" s="585">
        <v>720</v>
      </c>
      <c r="B768" s="405" t="s">
        <v>948</v>
      </c>
      <c r="C768" s="597"/>
      <c r="D768" s="585" t="s">
        <v>341</v>
      </c>
      <c r="E768" s="585">
        <v>40</v>
      </c>
      <c r="F768" s="585">
        <v>50</v>
      </c>
      <c r="G768" s="585">
        <v>2018</v>
      </c>
      <c r="H768" s="598">
        <v>152</v>
      </c>
      <c r="I768" s="585"/>
      <c r="J768" s="585"/>
    </row>
    <row r="769" spans="1:11" s="550" customFormat="1" ht="67.5" x14ac:dyDescent="0.25">
      <c r="A769" s="451">
        <v>721</v>
      </c>
      <c r="B769" s="405" t="s">
        <v>949</v>
      </c>
      <c r="C769" s="597"/>
      <c r="D769" s="585" t="s">
        <v>341</v>
      </c>
      <c r="E769" s="585">
        <v>20</v>
      </c>
      <c r="F769" s="585">
        <v>63</v>
      </c>
      <c r="G769" s="585">
        <v>2018</v>
      </c>
      <c r="H769" s="598">
        <v>91</v>
      </c>
      <c r="I769" s="585"/>
      <c r="J769" s="585"/>
    </row>
    <row r="770" spans="1:11" s="550" customFormat="1" ht="45" x14ac:dyDescent="0.25">
      <c r="A770" s="585">
        <v>722</v>
      </c>
      <c r="B770" s="405" t="s">
        <v>946</v>
      </c>
      <c r="C770" s="597"/>
      <c r="D770" s="585" t="s">
        <v>341</v>
      </c>
      <c r="E770" s="585">
        <v>75</v>
      </c>
      <c r="F770" s="585">
        <v>63</v>
      </c>
      <c r="G770" s="585">
        <v>2018</v>
      </c>
      <c r="H770" s="598">
        <v>238</v>
      </c>
      <c r="I770" s="585"/>
      <c r="J770" s="585"/>
    </row>
    <row r="771" spans="1:11" s="550" customFormat="1" ht="67.5" x14ac:dyDescent="0.25">
      <c r="A771" s="451">
        <v>723</v>
      </c>
      <c r="B771" s="405" t="s">
        <v>950</v>
      </c>
      <c r="C771" s="597"/>
      <c r="D771" s="585" t="s">
        <v>233</v>
      </c>
      <c r="E771" s="585">
        <v>1.9</v>
      </c>
      <c r="F771" s="585"/>
      <c r="G771" s="585" t="s">
        <v>962</v>
      </c>
      <c r="H771" s="598">
        <v>40000</v>
      </c>
      <c r="I771" s="585"/>
      <c r="J771" s="585"/>
    </row>
    <row r="772" spans="1:11" s="550" customFormat="1" ht="22.5" x14ac:dyDescent="0.25">
      <c r="A772" s="585">
        <v>724</v>
      </c>
      <c r="B772" s="405" t="s">
        <v>951</v>
      </c>
      <c r="C772" s="597"/>
      <c r="D772" s="585" t="s">
        <v>282</v>
      </c>
      <c r="E772" s="585">
        <v>2</v>
      </c>
      <c r="F772" s="585"/>
      <c r="G772" s="585" t="s">
        <v>963</v>
      </c>
      <c r="H772" s="598">
        <v>118564</v>
      </c>
      <c r="I772" s="585"/>
      <c r="J772" s="585"/>
    </row>
    <row r="773" spans="1:11" s="550" customFormat="1" ht="67.5" x14ac:dyDescent="0.25">
      <c r="A773" s="451">
        <v>725</v>
      </c>
      <c r="B773" s="405" t="s">
        <v>952</v>
      </c>
      <c r="C773" s="597"/>
      <c r="D773" s="585" t="s">
        <v>233</v>
      </c>
      <c r="E773" s="407" t="s">
        <v>964</v>
      </c>
      <c r="F773" s="407" t="s">
        <v>965</v>
      </c>
      <c r="G773" s="407">
        <v>2024</v>
      </c>
      <c r="H773" s="598">
        <v>139250</v>
      </c>
      <c r="I773" s="585"/>
      <c r="J773" s="585"/>
    </row>
    <row r="774" spans="1:11" s="550" customFormat="1" ht="56.25" x14ac:dyDescent="0.25">
      <c r="A774" s="585">
        <v>726</v>
      </c>
      <c r="B774" s="405" t="s">
        <v>953</v>
      </c>
      <c r="C774" s="597"/>
      <c r="D774" s="585" t="s">
        <v>233</v>
      </c>
      <c r="E774" s="585">
        <v>1.67</v>
      </c>
      <c r="F774" s="585">
        <v>110</v>
      </c>
      <c r="G774" s="585" t="s">
        <v>963</v>
      </c>
      <c r="H774" s="598">
        <v>5036</v>
      </c>
      <c r="I774" s="585"/>
      <c r="J774" s="585"/>
    </row>
    <row r="775" spans="1:11" s="550" customFormat="1" ht="56.25" x14ac:dyDescent="0.25">
      <c r="A775" s="451">
        <v>727</v>
      </c>
      <c r="B775" s="405" t="s">
        <v>954</v>
      </c>
      <c r="C775" s="597"/>
      <c r="D775" s="585" t="s">
        <v>233</v>
      </c>
      <c r="E775" s="585">
        <v>0.36</v>
      </c>
      <c r="F775" s="585">
        <v>110</v>
      </c>
      <c r="G775" s="585" t="s">
        <v>966</v>
      </c>
      <c r="H775" s="598">
        <v>1086</v>
      </c>
      <c r="I775" s="585"/>
      <c r="J775" s="585"/>
    </row>
    <row r="776" spans="1:11" s="550" customFormat="1" ht="45" x14ac:dyDescent="0.25">
      <c r="A776" s="585">
        <v>728</v>
      </c>
      <c r="B776" s="405" t="s">
        <v>955</v>
      </c>
      <c r="C776" s="597"/>
      <c r="D776" s="585" t="s">
        <v>78</v>
      </c>
      <c r="E776" s="585"/>
      <c r="F776" s="585"/>
      <c r="G776" s="585" t="s">
        <v>967</v>
      </c>
      <c r="H776" s="598">
        <v>1008</v>
      </c>
      <c r="I776" s="585"/>
      <c r="J776" s="585"/>
    </row>
    <row r="777" spans="1:11" s="550" customFormat="1" ht="73.5" customHeight="1" x14ac:dyDescent="0.25">
      <c r="A777" s="451">
        <v>729</v>
      </c>
      <c r="B777" s="405" t="s">
        <v>956</v>
      </c>
      <c r="C777" s="597"/>
      <c r="D777" s="585" t="s">
        <v>78</v>
      </c>
      <c r="E777" s="585"/>
      <c r="F777" s="585"/>
      <c r="G777" s="585" t="s">
        <v>968</v>
      </c>
      <c r="H777" s="598">
        <v>8640</v>
      </c>
      <c r="I777" s="585"/>
      <c r="J777" s="585"/>
    </row>
    <row r="778" spans="1:11" s="550" customFormat="1" ht="56.25" x14ac:dyDescent="0.25">
      <c r="A778" s="585">
        <v>730</v>
      </c>
      <c r="B778" s="405" t="s">
        <v>957</v>
      </c>
      <c r="C778" s="597"/>
      <c r="D778" s="585" t="s">
        <v>78</v>
      </c>
      <c r="E778" s="585"/>
      <c r="F778" s="585"/>
      <c r="G778" s="585" t="s">
        <v>969</v>
      </c>
      <c r="H778" s="598">
        <v>12000</v>
      </c>
      <c r="I778" s="585"/>
      <c r="J778" s="585"/>
      <c r="K778" s="564">
        <f>SUM(H765:H778)</f>
        <v>476914</v>
      </c>
    </row>
    <row r="779" spans="1:11" s="550" customFormat="1" x14ac:dyDescent="0.25">
      <c r="A779" s="350"/>
      <c r="B779" s="599"/>
      <c r="C779" s="599"/>
      <c r="D779" s="599"/>
      <c r="E779" s="599"/>
      <c r="F779" s="599"/>
      <c r="G779" s="599"/>
      <c r="H779" s="600"/>
      <c r="I779" s="599"/>
      <c r="J779" s="599"/>
    </row>
    <row r="780" spans="1:11" s="550" customFormat="1" x14ac:dyDescent="0.25">
      <c r="A780" s="350"/>
      <c r="B780" s="599"/>
      <c r="C780" s="599"/>
      <c r="D780" s="599"/>
      <c r="E780" s="599"/>
      <c r="F780" s="599"/>
      <c r="G780" s="599"/>
      <c r="H780" s="600"/>
      <c r="I780" s="599"/>
      <c r="J780" s="599"/>
    </row>
    <row r="781" spans="1:11" x14ac:dyDescent="0.25">
      <c r="I781" s="601"/>
      <c r="K781" s="601">
        <f>SUM(K1:K778)</f>
        <v>70636496.625304133</v>
      </c>
    </row>
  </sheetData>
  <autoFilter ref="A6:J778"/>
  <mergeCells count="23">
    <mergeCell ref="A398:C398"/>
    <mergeCell ref="A411:J411"/>
    <mergeCell ref="A458:J458"/>
    <mergeCell ref="A764:J764"/>
    <mergeCell ref="A756:J756"/>
    <mergeCell ref="A757:J757"/>
    <mergeCell ref="A551:J551"/>
    <mergeCell ref="A550:J550"/>
    <mergeCell ref="A758:J758"/>
    <mergeCell ref="A569:J569"/>
    <mergeCell ref="A763:B763"/>
    <mergeCell ref="I3:J3"/>
    <mergeCell ref="A4:J4"/>
    <mergeCell ref="A319:J319"/>
    <mergeCell ref="A333:J333"/>
    <mergeCell ref="A340:J340"/>
    <mergeCell ref="A5:J5"/>
    <mergeCell ref="A54:J54"/>
    <mergeCell ref="A215:J215"/>
    <mergeCell ref="A290:J290"/>
    <mergeCell ref="A293:J293"/>
    <mergeCell ref="A297:J297"/>
    <mergeCell ref="A295:J295"/>
  </mergeCells>
  <conditionalFormatting sqref="A294:H294 A399:J399 A459:J460 B342:J343 B461:J461 A320:J321 B322:J325 A341:J341 A298:A318 A322:A332 A334:A339 A342:A397 A401 A403 A405 A407 A409 A461:A549">
    <cfRule type="containsText" dxfId="1" priority="9" stopIfTrue="1" operator="containsText" text="СМР">
      <formula>NOT(ISERROR(SEARCH("СМР",A294)))</formula>
    </cfRule>
    <cfRule type="containsText" dxfId="0" priority="10" stopIfTrue="1" operator="containsText" text="ПИР">
      <formula>NOT(ISERROR(SEARCH("ПИР",A294)))</formula>
    </cfRule>
  </conditionalFormatting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66" fitToHeight="600" orientation="landscape" r:id="rId1"/>
  <headerFooter>
    <oddHeader>Страница 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5"/>
  <sheetViews>
    <sheetView view="pageBreakPreview" zoomScale="85" zoomScaleNormal="100" zoomScaleSheetLayoutView="85" workbookViewId="0">
      <pane xSplit="3" ySplit="4" topLeftCell="D772" activePane="bottomRight" state="frozen"/>
      <selection pane="topRight" activeCell="D1" sqref="D1"/>
      <selection pane="bottomLeft" activeCell="A4" sqref="A4"/>
      <selection pane="bottomRight" activeCell="Q753" sqref="Q753"/>
    </sheetView>
  </sheetViews>
  <sheetFormatPr defaultColWidth="9.140625" defaultRowHeight="15" x14ac:dyDescent="0.25"/>
  <cols>
    <col min="1" max="1" width="5.5703125" style="113" customWidth="1"/>
    <col min="2" max="2" width="47.5703125" style="2" customWidth="1"/>
    <col min="3" max="3" width="12.85546875" style="2" customWidth="1"/>
    <col min="4" max="4" width="9.140625" style="2" customWidth="1"/>
    <col min="5" max="6" width="9.28515625" style="2" customWidth="1"/>
    <col min="7" max="7" width="9.5703125" style="2" customWidth="1"/>
    <col min="8" max="8" width="9.28515625" style="2" customWidth="1"/>
    <col min="9" max="9" width="9.140625" style="2" customWidth="1"/>
    <col min="10" max="10" width="10.7109375" style="2" customWidth="1"/>
    <col min="11" max="12" width="9.28515625" style="2" customWidth="1"/>
    <col min="13" max="13" width="11.5703125" style="2" customWidth="1"/>
    <col min="14" max="14" width="13.140625" style="2" customWidth="1"/>
    <col min="15" max="15" width="11.42578125" style="2" customWidth="1"/>
    <col min="16" max="16" width="11.85546875" style="2" customWidth="1"/>
    <col min="17" max="17" width="17.5703125" style="218" customWidth="1"/>
    <col min="18" max="18" width="49.85546875" style="2" customWidth="1"/>
    <col min="19" max="19" width="25.140625" style="214" customWidth="1"/>
    <col min="20" max="16384" width="9.140625" style="2"/>
  </cols>
  <sheetData>
    <row r="1" spans="1:18" s="2" customFormat="1" ht="23.25" x14ac:dyDescent="0.25">
      <c r="A1" s="113"/>
      <c r="O1" s="284" t="s">
        <v>1773</v>
      </c>
      <c r="P1" s="284"/>
      <c r="Q1" s="218"/>
    </row>
    <row r="2" spans="1:18" s="2" customFormat="1" ht="19.5" customHeight="1" x14ac:dyDescent="0.25">
      <c r="A2" s="285" t="s">
        <v>1268</v>
      </c>
      <c r="B2" s="285"/>
      <c r="C2" s="285"/>
      <c r="D2" s="285"/>
      <c r="E2" s="285"/>
      <c r="F2" s="285"/>
      <c r="G2" s="109"/>
      <c r="H2" s="109"/>
      <c r="I2" s="109"/>
      <c r="J2" s="109"/>
      <c r="K2" s="109"/>
      <c r="L2" s="109"/>
      <c r="M2" s="109"/>
      <c r="N2" s="109"/>
      <c r="Q2" s="218"/>
    </row>
    <row r="3" spans="1:18" s="2" customFormat="1" ht="27.2" customHeight="1" x14ac:dyDescent="0.25">
      <c r="A3" s="290" t="s">
        <v>1567</v>
      </c>
      <c r="B3" s="268" t="s">
        <v>1</v>
      </c>
      <c r="C3" s="270" t="s">
        <v>1013</v>
      </c>
      <c r="D3" s="272" t="s">
        <v>9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4"/>
      <c r="Q3" s="218"/>
    </row>
    <row r="4" spans="1:18" s="2" customFormat="1" ht="42.2" customHeight="1" x14ac:dyDescent="0.25">
      <c r="A4" s="291"/>
      <c r="B4" s="269"/>
      <c r="C4" s="271"/>
      <c r="D4" s="160">
        <v>2014</v>
      </c>
      <c r="E4" s="160">
        <v>2015</v>
      </c>
      <c r="F4" s="160">
        <v>2016</v>
      </c>
      <c r="G4" s="161">
        <v>2017</v>
      </c>
      <c r="H4" s="161">
        <v>2018</v>
      </c>
      <c r="I4" s="161">
        <v>2019</v>
      </c>
      <c r="J4" s="161">
        <v>2020</v>
      </c>
      <c r="K4" s="161">
        <v>2021</v>
      </c>
      <c r="L4" s="161">
        <v>2022</v>
      </c>
      <c r="M4" s="161">
        <v>2023</v>
      </c>
      <c r="N4" s="161">
        <v>2024</v>
      </c>
      <c r="O4" s="162">
        <v>2025</v>
      </c>
      <c r="P4" s="161" t="s">
        <v>988</v>
      </c>
      <c r="Q4" s="218"/>
    </row>
    <row r="5" spans="1:18" s="2" customFormat="1" ht="81" customHeight="1" x14ac:dyDescent="0.25">
      <c r="A5" s="119">
        <v>1</v>
      </c>
      <c r="B5" s="165" t="s">
        <v>70</v>
      </c>
      <c r="C5" s="167">
        <v>505997.16617500002</v>
      </c>
      <c r="D5" s="167">
        <v>115.79609360000001</v>
      </c>
      <c r="E5" s="167">
        <v>446131.54058999999</v>
      </c>
      <c r="F5" s="167">
        <v>58175.017381400045</v>
      </c>
      <c r="G5" s="168"/>
      <c r="H5" s="168">
        <v>361.78716000000003</v>
      </c>
      <c r="I5" s="168">
        <v>1213.02496</v>
      </c>
      <c r="J5" s="169"/>
      <c r="K5" s="169"/>
      <c r="L5" s="169"/>
      <c r="M5" s="169"/>
      <c r="N5" s="169"/>
      <c r="O5" s="169"/>
      <c r="P5" s="169"/>
      <c r="Q5" s="219"/>
      <c r="R5" s="214"/>
    </row>
    <row r="6" spans="1:18" s="2" customFormat="1" ht="81" customHeight="1" x14ac:dyDescent="0.25">
      <c r="A6" s="164" t="s">
        <v>1745</v>
      </c>
      <c r="B6" s="170" t="s">
        <v>1733</v>
      </c>
      <c r="C6" s="171">
        <v>404707</v>
      </c>
      <c r="D6" s="237">
        <v>115.79609360000001</v>
      </c>
      <c r="E6" s="237">
        <v>403016.39850140002</v>
      </c>
      <c r="F6" s="171"/>
      <c r="G6" s="172"/>
      <c r="H6" s="172">
        <v>361.78672</v>
      </c>
      <c r="I6" s="172">
        <v>1213.02496</v>
      </c>
      <c r="J6" s="173"/>
      <c r="K6" s="173"/>
      <c r="L6" s="173"/>
      <c r="M6" s="173"/>
      <c r="N6" s="173"/>
      <c r="O6" s="173"/>
      <c r="P6" s="173"/>
      <c r="Q6" s="219"/>
      <c r="R6" s="214"/>
    </row>
    <row r="7" spans="1:18" s="2" customFormat="1" ht="81" customHeight="1" x14ac:dyDescent="0.25">
      <c r="A7" s="164" t="s">
        <v>1746</v>
      </c>
      <c r="B7" s="170" t="s">
        <v>1698</v>
      </c>
      <c r="C7" s="171">
        <v>101290</v>
      </c>
      <c r="D7" s="171"/>
      <c r="E7" s="238">
        <v>43115.142088599903</v>
      </c>
      <c r="F7" s="238">
        <v>58175.017381400001</v>
      </c>
      <c r="G7" s="234"/>
      <c r="I7" s="234"/>
      <c r="J7" s="173"/>
      <c r="K7" s="173"/>
      <c r="L7" s="173"/>
      <c r="M7" s="173"/>
      <c r="N7" s="173"/>
      <c r="O7" s="173"/>
      <c r="P7" s="173"/>
      <c r="Q7" s="219"/>
      <c r="R7" s="214"/>
    </row>
    <row r="8" spans="1:18" s="2" customFormat="1" ht="86.25" customHeight="1" x14ac:dyDescent="0.25">
      <c r="A8" s="119">
        <v>2</v>
      </c>
      <c r="B8" s="174" t="s">
        <v>76</v>
      </c>
      <c r="C8" s="128">
        <v>294601</v>
      </c>
      <c r="D8" s="128"/>
      <c r="E8" s="128"/>
      <c r="F8" s="128"/>
      <c r="G8" s="175">
        <v>5565.710999999952</v>
      </c>
      <c r="H8" s="175">
        <v>5527.8173500000003</v>
      </c>
      <c r="I8" s="175">
        <v>39728.583359999997</v>
      </c>
      <c r="J8" s="175">
        <v>40808.292570000005</v>
      </c>
      <c r="K8" s="175">
        <v>197747.90789000003</v>
      </c>
      <c r="L8" s="175">
        <v>5223.1202899999998</v>
      </c>
      <c r="M8" s="128"/>
      <c r="N8" s="128"/>
      <c r="O8" s="128"/>
      <c r="P8" s="128"/>
      <c r="Q8" s="219"/>
      <c r="R8" s="214"/>
    </row>
    <row r="9" spans="1:18" s="2" customFormat="1" ht="87" customHeight="1" x14ac:dyDescent="0.25">
      <c r="A9" s="119">
        <v>3</v>
      </c>
      <c r="B9" s="158" t="s">
        <v>81</v>
      </c>
      <c r="C9" s="175">
        <v>8850</v>
      </c>
      <c r="D9" s="128"/>
      <c r="E9" s="128"/>
      <c r="F9" s="128"/>
      <c r="G9" s="175">
        <v>5080.865599999961</v>
      </c>
      <c r="H9" s="175">
        <v>3741.1176099999998</v>
      </c>
      <c r="I9" s="175"/>
      <c r="J9" s="175">
        <v>21.641330000000004</v>
      </c>
      <c r="K9" s="175">
        <v>6.1664099999999999</v>
      </c>
      <c r="L9" s="128"/>
      <c r="M9" s="128"/>
      <c r="N9" s="128"/>
      <c r="O9" s="128"/>
      <c r="P9" s="128"/>
      <c r="Q9" s="219"/>
      <c r="R9" s="214"/>
    </row>
    <row r="10" spans="1:18" s="2" customFormat="1" ht="87" customHeight="1" x14ac:dyDescent="0.25">
      <c r="A10" s="153">
        <v>4</v>
      </c>
      <c r="B10" s="176" t="s">
        <v>1742</v>
      </c>
      <c r="C10" s="177">
        <f>C11+C12</f>
        <v>30207</v>
      </c>
      <c r="D10" s="178"/>
      <c r="E10" s="178"/>
      <c r="F10" s="178"/>
      <c r="G10" s="177">
        <f>G11</f>
        <v>9825</v>
      </c>
      <c r="H10" s="177">
        <f>SUM(H11:H12)</f>
        <v>20382</v>
      </c>
      <c r="I10" s="179"/>
      <c r="J10" s="179"/>
      <c r="K10" s="179"/>
      <c r="L10" s="179"/>
      <c r="M10" s="179"/>
      <c r="N10" s="179"/>
      <c r="O10" s="179"/>
      <c r="P10" s="179"/>
      <c r="Q10" s="219"/>
      <c r="R10" s="214"/>
    </row>
    <row r="11" spans="1:18" s="2" customFormat="1" ht="87" customHeight="1" x14ac:dyDescent="0.25">
      <c r="A11" s="164" t="s">
        <v>1747</v>
      </c>
      <c r="B11" s="180" t="s">
        <v>1699</v>
      </c>
      <c r="C11" s="172">
        <v>9825</v>
      </c>
      <c r="D11" s="171"/>
      <c r="E11" s="171"/>
      <c r="F11" s="171"/>
      <c r="G11" s="172">
        <v>9825</v>
      </c>
      <c r="H11" s="172"/>
      <c r="I11" s="172"/>
      <c r="J11" s="172"/>
      <c r="K11" s="172"/>
      <c r="L11" s="171"/>
      <c r="M11" s="171"/>
      <c r="N11" s="171"/>
      <c r="O11" s="171"/>
      <c r="P11" s="171"/>
      <c r="Q11" s="219"/>
      <c r="R11" s="214"/>
    </row>
    <row r="12" spans="1:18" s="2" customFormat="1" ht="87" customHeight="1" x14ac:dyDescent="0.25">
      <c r="A12" s="164" t="s">
        <v>1748</v>
      </c>
      <c r="B12" s="170" t="s">
        <v>1659</v>
      </c>
      <c r="C12" s="171">
        <v>20382</v>
      </c>
      <c r="D12" s="173"/>
      <c r="E12" s="173"/>
      <c r="F12" s="173"/>
      <c r="G12" s="173"/>
      <c r="H12" s="173">
        <v>20382</v>
      </c>
      <c r="I12" s="173"/>
      <c r="J12" s="173"/>
      <c r="K12" s="171"/>
      <c r="L12" s="171"/>
      <c r="M12" s="171"/>
      <c r="N12" s="171"/>
      <c r="O12" s="173"/>
      <c r="P12" s="173"/>
      <c r="Q12" s="219"/>
      <c r="R12" s="214"/>
    </row>
    <row r="13" spans="1:18" s="2" customFormat="1" ht="87" customHeight="1" x14ac:dyDescent="0.25">
      <c r="A13" s="119">
        <v>5</v>
      </c>
      <c r="B13" s="159" t="s">
        <v>85</v>
      </c>
      <c r="C13" s="128">
        <f>SUM(E13:O13)</f>
        <v>117009.28002000001</v>
      </c>
      <c r="D13" s="64"/>
      <c r="E13" s="128"/>
      <c r="F13" s="128"/>
      <c r="G13" s="128"/>
      <c r="H13" s="175">
        <v>4227.5065999999997</v>
      </c>
      <c r="I13" s="175">
        <v>3292.8501799999999</v>
      </c>
      <c r="J13" s="175">
        <v>36.263280000000002</v>
      </c>
      <c r="K13" s="175">
        <v>49.669309999999996</v>
      </c>
      <c r="L13" s="175">
        <v>100</v>
      </c>
      <c r="M13" s="175">
        <v>8969.6851100000003</v>
      </c>
      <c r="N13" s="128"/>
      <c r="O13" s="175">
        <v>100333.30554</v>
      </c>
      <c r="P13" s="64"/>
      <c r="Q13" s="219"/>
      <c r="R13" s="214"/>
    </row>
    <row r="14" spans="1:18" s="2" customFormat="1" ht="58.5" customHeight="1" x14ac:dyDescent="0.25">
      <c r="A14" s="119">
        <v>6</v>
      </c>
      <c r="B14" s="174" t="s">
        <v>88</v>
      </c>
      <c r="C14" s="128">
        <f>SUM(E14:O14)</f>
        <v>59624.923190000001</v>
      </c>
      <c r="D14" s="64"/>
      <c r="E14" s="128"/>
      <c r="F14" s="128"/>
      <c r="G14" s="128"/>
      <c r="H14" s="175">
        <v>19.070180000000001</v>
      </c>
      <c r="I14" s="175">
        <v>3604.3447100000003</v>
      </c>
      <c r="J14" s="175">
        <v>54767.12758</v>
      </c>
      <c r="K14" s="175">
        <v>1234.3807200000003</v>
      </c>
      <c r="L14" s="128"/>
      <c r="M14" s="128"/>
      <c r="N14" s="64"/>
      <c r="O14" s="64"/>
      <c r="P14" s="64"/>
      <c r="Q14" s="219"/>
      <c r="R14" s="214"/>
    </row>
    <row r="15" spans="1:18" s="2" customFormat="1" ht="109.5" customHeight="1" x14ac:dyDescent="0.25">
      <c r="A15" s="119">
        <v>7</v>
      </c>
      <c r="B15" s="158" t="s">
        <v>90</v>
      </c>
      <c r="C15" s="128">
        <v>973228</v>
      </c>
      <c r="D15" s="64"/>
      <c r="E15" s="128"/>
      <c r="F15" s="128"/>
      <c r="G15" s="175"/>
      <c r="H15" s="175">
        <v>96.235519999999994</v>
      </c>
      <c r="I15" s="175">
        <v>3801.7340899999999</v>
      </c>
      <c r="J15" s="175">
        <v>3937.6917100000001</v>
      </c>
      <c r="K15" s="175">
        <v>777.72932000000003</v>
      </c>
      <c r="L15" s="175">
        <v>5807.1447699999999</v>
      </c>
      <c r="M15" s="175">
        <v>35000</v>
      </c>
      <c r="N15" s="175"/>
      <c r="O15" s="175"/>
      <c r="P15" s="128">
        <v>923807.88459000003</v>
      </c>
      <c r="Q15" s="219"/>
      <c r="R15" s="214"/>
    </row>
    <row r="16" spans="1:18" s="2" customFormat="1" ht="53.25" customHeight="1" x14ac:dyDescent="0.25">
      <c r="A16" s="119">
        <v>8</v>
      </c>
      <c r="B16" s="181" t="s">
        <v>1700</v>
      </c>
      <c r="C16" s="128">
        <v>27866</v>
      </c>
      <c r="D16" s="64"/>
      <c r="E16" s="128"/>
      <c r="F16" s="128"/>
      <c r="G16" s="175"/>
      <c r="H16" s="175"/>
      <c r="I16" s="175">
        <v>27866</v>
      </c>
      <c r="J16" s="175"/>
      <c r="K16" s="175"/>
      <c r="L16" s="175"/>
      <c r="M16" s="175"/>
      <c r="N16" s="175"/>
      <c r="O16" s="175"/>
      <c r="P16" s="128"/>
      <c r="Q16" s="219"/>
      <c r="R16" s="214"/>
    </row>
    <row r="17" spans="1:18" s="2" customFormat="1" ht="53.25" customHeight="1" x14ac:dyDescent="0.25">
      <c r="A17" s="119">
        <v>9</v>
      </c>
      <c r="B17" s="182" t="s">
        <v>1701</v>
      </c>
      <c r="C17" s="128">
        <v>1058</v>
      </c>
      <c r="D17" s="64">
        <v>152</v>
      </c>
      <c r="E17" s="128">
        <v>906</v>
      </c>
      <c r="F17" s="128"/>
      <c r="G17" s="175"/>
      <c r="H17" s="175"/>
      <c r="I17" s="175"/>
      <c r="J17" s="175"/>
      <c r="K17" s="175"/>
      <c r="L17" s="175"/>
      <c r="M17" s="175"/>
      <c r="N17" s="175"/>
      <c r="O17" s="175"/>
      <c r="P17" s="128"/>
      <c r="Q17" s="219"/>
      <c r="R17" s="214"/>
    </row>
    <row r="18" spans="1:18" s="2" customFormat="1" ht="53.25" customHeight="1" x14ac:dyDescent="0.25">
      <c r="A18" s="119">
        <v>10</v>
      </c>
      <c r="B18" s="182" t="s">
        <v>1702</v>
      </c>
      <c r="C18" s="128">
        <v>428</v>
      </c>
      <c r="D18" s="64">
        <v>428</v>
      </c>
      <c r="E18" s="128"/>
      <c r="F18" s="128"/>
      <c r="G18" s="175"/>
      <c r="H18" s="175"/>
      <c r="I18" s="175"/>
      <c r="J18" s="175"/>
      <c r="K18" s="175"/>
      <c r="L18" s="175"/>
      <c r="M18" s="175"/>
      <c r="N18" s="175"/>
      <c r="O18" s="175"/>
      <c r="P18" s="128"/>
      <c r="Q18" s="219"/>
      <c r="R18" s="214"/>
    </row>
    <row r="19" spans="1:18" s="2" customFormat="1" ht="45" x14ac:dyDescent="0.25">
      <c r="A19" s="119">
        <v>11</v>
      </c>
      <c r="B19" s="159" t="s">
        <v>936</v>
      </c>
      <c r="C19" s="128">
        <v>4356</v>
      </c>
      <c r="D19" s="107">
        <v>403</v>
      </c>
      <c r="E19" s="128">
        <v>1276</v>
      </c>
      <c r="F19" s="128">
        <v>2677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219"/>
      <c r="R19" s="214"/>
    </row>
    <row r="20" spans="1:18" s="2" customFormat="1" ht="33.75" x14ac:dyDescent="0.25">
      <c r="A20" s="119">
        <v>12</v>
      </c>
      <c r="B20" s="158" t="s">
        <v>1014</v>
      </c>
      <c r="C20" s="128">
        <v>264849</v>
      </c>
      <c r="D20" s="64"/>
      <c r="E20" s="128">
        <v>12161</v>
      </c>
      <c r="F20" s="128">
        <v>12757</v>
      </c>
      <c r="G20" s="128">
        <v>79448</v>
      </c>
      <c r="H20" s="128">
        <v>160484</v>
      </c>
      <c r="I20" s="64"/>
      <c r="J20" s="64"/>
      <c r="K20" s="64"/>
      <c r="L20" s="64"/>
      <c r="M20" s="64"/>
      <c r="N20" s="64"/>
      <c r="O20" s="64"/>
      <c r="P20" s="64"/>
      <c r="Q20" s="218"/>
      <c r="R20" s="214"/>
    </row>
    <row r="21" spans="1:18" s="2" customFormat="1" ht="33.75" x14ac:dyDescent="0.25">
      <c r="A21" s="153">
        <v>13</v>
      </c>
      <c r="B21" s="166" t="s">
        <v>1740</v>
      </c>
      <c r="C21" s="167">
        <v>193068</v>
      </c>
      <c r="D21" s="169"/>
      <c r="E21" s="183">
        <f>SUM(E22:E25)</f>
        <v>47215.271999999997</v>
      </c>
      <c r="F21" s="183">
        <f t="shared" ref="F21:K21" si="0">SUM(F22:F25)</f>
        <v>11516.880639999999</v>
      </c>
      <c r="G21" s="183">
        <f t="shared" si="0"/>
        <v>51976.151450000005</v>
      </c>
      <c r="H21" s="183">
        <f t="shared" si="0"/>
        <v>57733.871369999993</v>
      </c>
      <c r="I21" s="183">
        <f>SUM(I22:I25)</f>
        <v>7377.8301200000014</v>
      </c>
      <c r="J21" s="183">
        <f t="shared" si="0"/>
        <v>15272.539199999999</v>
      </c>
      <c r="K21" s="183">
        <f t="shared" si="0"/>
        <v>1975.3377900000003</v>
      </c>
      <c r="L21" s="169"/>
      <c r="M21" s="169"/>
      <c r="N21" s="169"/>
      <c r="O21" s="169"/>
      <c r="P21" s="169"/>
      <c r="Q21" s="218"/>
      <c r="R21" s="214"/>
    </row>
    <row r="22" spans="1:18" s="2" customFormat="1" x14ac:dyDescent="0.25">
      <c r="A22" s="164" t="s">
        <v>1749</v>
      </c>
      <c r="B22" s="180" t="s">
        <v>1724</v>
      </c>
      <c r="C22" s="171">
        <f>E22+F22+G22+H22</f>
        <v>125799.4056</v>
      </c>
      <c r="D22" s="173"/>
      <c r="E22" s="235">
        <v>47215.271999999997</v>
      </c>
      <c r="F22" s="235">
        <v>11516.880639999999</v>
      </c>
      <c r="G22" s="171">
        <v>31083.496140000003</v>
      </c>
      <c r="H22" s="171">
        <v>35983.756819999995</v>
      </c>
      <c r="I22" s="171">
        <v>0</v>
      </c>
      <c r="J22" s="171"/>
      <c r="K22" s="171"/>
      <c r="L22" s="171"/>
      <c r="M22" s="173"/>
      <c r="N22" s="173"/>
      <c r="O22" s="173"/>
      <c r="P22" s="173"/>
      <c r="Q22" s="218"/>
      <c r="R22" s="214"/>
    </row>
    <row r="23" spans="1:18" s="2" customFormat="1" ht="16.5" x14ac:dyDescent="0.25">
      <c r="A23" s="164" t="s">
        <v>1750</v>
      </c>
      <c r="B23" s="184" t="s">
        <v>1720</v>
      </c>
      <c r="C23" s="171">
        <v>24580</v>
      </c>
      <c r="D23" s="171"/>
      <c r="E23" s="171"/>
      <c r="F23" s="171"/>
      <c r="G23" s="172">
        <v>20468.038850000001</v>
      </c>
      <c r="H23" s="172">
        <v>4047.9337399999999</v>
      </c>
      <c r="I23" s="172">
        <v>64.110579999999999</v>
      </c>
      <c r="J23" s="172"/>
      <c r="K23" s="172"/>
      <c r="L23" s="171"/>
      <c r="M23" s="171"/>
      <c r="N23" s="171"/>
      <c r="O23" s="171"/>
      <c r="P23" s="171"/>
      <c r="Q23" s="218"/>
      <c r="R23" s="214"/>
    </row>
    <row r="24" spans="1:18" s="2" customFormat="1" x14ac:dyDescent="0.25">
      <c r="A24" s="164" t="s">
        <v>1751</v>
      </c>
      <c r="B24" s="180" t="s">
        <v>1725</v>
      </c>
      <c r="C24" s="171">
        <f>H24+I24</f>
        <v>23904.436959999999</v>
      </c>
      <c r="D24" s="171"/>
      <c r="E24" s="171"/>
      <c r="F24" s="171"/>
      <c r="G24" s="172"/>
      <c r="H24" s="172">
        <v>17401.020479999999</v>
      </c>
      <c r="I24" s="172">
        <v>6503.4164800000017</v>
      </c>
      <c r="J24" s="172"/>
      <c r="K24" s="172"/>
      <c r="L24" s="171"/>
      <c r="M24" s="171"/>
      <c r="N24" s="171"/>
      <c r="O24" s="171"/>
      <c r="P24" s="171"/>
      <c r="Q24" s="218"/>
      <c r="R24" s="214"/>
    </row>
    <row r="25" spans="1:18" s="2" customFormat="1" ht="60" customHeight="1" x14ac:dyDescent="0.25">
      <c r="A25" s="164" t="s">
        <v>1752</v>
      </c>
      <c r="B25" s="170" t="s">
        <v>101</v>
      </c>
      <c r="C25" s="171">
        <f>SUM(E25:O25)</f>
        <v>18783.956840000006</v>
      </c>
      <c r="D25" s="173"/>
      <c r="E25" s="171"/>
      <c r="F25" s="171"/>
      <c r="G25" s="172">
        <v>424.61646000000474</v>
      </c>
      <c r="H25" s="172">
        <v>301.16032999999999</v>
      </c>
      <c r="I25" s="172">
        <v>810.30306000000007</v>
      </c>
      <c r="J25" s="172">
        <v>15272.539199999999</v>
      </c>
      <c r="K25" s="172">
        <v>1975.3377900000003</v>
      </c>
      <c r="L25" s="171"/>
      <c r="M25" s="173"/>
      <c r="N25" s="173"/>
      <c r="O25" s="173"/>
      <c r="P25" s="173"/>
      <c r="Q25" s="218"/>
      <c r="R25" s="214"/>
    </row>
    <row r="26" spans="1:18" s="2" customFormat="1" ht="60" customHeight="1" x14ac:dyDescent="0.25">
      <c r="A26" s="119">
        <v>14</v>
      </c>
      <c r="B26" s="158" t="s">
        <v>1015</v>
      </c>
      <c r="C26" s="128">
        <v>5963</v>
      </c>
      <c r="D26" s="107">
        <v>500</v>
      </c>
      <c r="E26" s="128">
        <v>1585</v>
      </c>
      <c r="F26" s="128">
        <v>3878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19"/>
      <c r="R26" s="214"/>
    </row>
    <row r="27" spans="1:18" s="2" customFormat="1" ht="60" customHeight="1" x14ac:dyDescent="0.25">
      <c r="A27" s="153">
        <v>15</v>
      </c>
      <c r="B27" s="166" t="s">
        <v>1736</v>
      </c>
      <c r="C27" s="167">
        <v>516915</v>
      </c>
      <c r="D27" s="185"/>
      <c r="E27" s="183">
        <f>SUM(E28:E41)</f>
        <v>8752</v>
      </c>
      <c r="F27" s="183">
        <f t="shared" ref="F27:P27" si="1">SUM(F28:F41)</f>
        <v>8678.3079600000001</v>
      </c>
      <c r="G27" s="183">
        <f t="shared" si="1"/>
        <v>108911.66925019999</v>
      </c>
      <c r="H27" s="183">
        <f t="shared" si="1"/>
        <v>71197.136468305995</v>
      </c>
      <c r="I27" s="183">
        <f t="shared" si="1"/>
        <v>26478.893990885103</v>
      </c>
      <c r="J27" s="183">
        <f t="shared" si="1"/>
        <v>109611.97239743316</v>
      </c>
      <c r="K27" s="183">
        <f t="shared" si="1"/>
        <v>57861.195562317102</v>
      </c>
      <c r="L27" s="183">
        <f t="shared" si="1"/>
        <v>1894.4525199999998</v>
      </c>
      <c r="M27" s="183">
        <f t="shared" si="1"/>
        <v>1894.4525199999998</v>
      </c>
      <c r="N27" s="183">
        <f t="shared" si="1"/>
        <v>29928.452519999999</v>
      </c>
      <c r="O27" s="183">
        <f t="shared" si="1"/>
        <v>17794.452519999999</v>
      </c>
      <c r="P27" s="183">
        <f t="shared" si="1"/>
        <v>73911.880871058704</v>
      </c>
      <c r="Q27" s="219"/>
      <c r="R27" s="214"/>
    </row>
    <row r="28" spans="1:18" s="2" customFormat="1" x14ac:dyDescent="0.25">
      <c r="A28" s="164" t="s">
        <v>1753</v>
      </c>
      <c r="B28" s="186" t="s">
        <v>1737</v>
      </c>
      <c r="C28" s="171">
        <v>316417</v>
      </c>
      <c r="D28" s="171"/>
      <c r="E28" s="171"/>
      <c r="F28" s="171"/>
      <c r="G28" s="171"/>
      <c r="H28" s="236">
        <v>6669.2752483059821</v>
      </c>
      <c r="I28" s="236">
        <v>24161.247220885103</v>
      </c>
      <c r="J28" s="236">
        <v>102301.97239743316</v>
      </c>
      <c r="K28" s="236">
        <v>57861.195562317102</v>
      </c>
      <c r="L28" s="236">
        <v>1894.4525199999998</v>
      </c>
      <c r="M28" s="236">
        <v>1894.4525199999998</v>
      </c>
      <c r="N28" s="236">
        <v>29928.452519999999</v>
      </c>
      <c r="O28" s="236">
        <v>17794.452519999999</v>
      </c>
      <c r="P28" s="171">
        <v>73911.880871058704</v>
      </c>
      <c r="Q28" s="219"/>
      <c r="R28" s="214"/>
    </row>
    <row r="29" spans="1:18" s="2" customFormat="1" ht="16.5" x14ac:dyDescent="0.25">
      <c r="A29" s="164" t="s">
        <v>1754</v>
      </c>
      <c r="B29" s="180" t="s">
        <v>1703</v>
      </c>
      <c r="C29" s="171">
        <v>39437</v>
      </c>
      <c r="D29" s="171"/>
      <c r="E29" s="171"/>
      <c r="F29" s="171"/>
      <c r="G29" s="236">
        <v>39356.926800199995</v>
      </c>
      <c r="H29" s="236">
        <v>80.454760000000007</v>
      </c>
      <c r="I29" s="236"/>
      <c r="J29" s="236"/>
      <c r="K29" s="236"/>
      <c r="L29" s="236"/>
      <c r="M29" s="236"/>
      <c r="N29" s="236"/>
      <c r="O29" s="236"/>
      <c r="P29" s="171"/>
      <c r="Q29" s="219"/>
      <c r="R29" s="214"/>
    </row>
    <row r="30" spans="1:18" s="2" customFormat="1" ht="16.5" x14ac:dyDescent="0.25">
      <c r="A30" s="164" t="s">
        <v>1755</v>
      </c>
      <c r="B30" s="187" t="s">
        <v>109</v>
      </c>
      <c r="C30" s="171">
        <f>SUM(E30:O30)</f>
        <v>1418.6763500000002</v>
      </c>
      <c r="D30" s="171"/>
      <c r="E30" s="171"/>
      <c r="F30" s="171"/>
      <c r="G30" s="171"/>
      <c r="H30" s="171">
        <v>13.336620000000002</v>
      </c>
      <c r="I30" s="171">
        <v>1405.3397300000001</v>
      </c>
      <c r="J30" s="171"/>
      <c r="K30" s="171"/>
      <c r="L30" s="171"/>
      <c r="M30" s="173"/>
      <c r="N30" s="173"/>
      <c r="O30" s="173"/>
      <c r="P30" s="173"/>
      <c r="Q30" s="219"/>
      <c r="R30" s="214"/>
    </row>
    <row r="31" spans="1:18" s="2" customFormat="1" ht="16.5" x14ac:dyDescent="0.25">
      <c r="A31" s="164" t="s">
        <v>1756</v>
      </c>
      <c r="B31" s="180" t="s">
        <v>1704</v>
      </c>
      <c r="C31" s="171">
        <v>8678</v>
      </c>
      <c r="D31" s="171"/>
      <c r="E31" s="171"/>
      <c r="F31" s="171">
        <v>8678.3079600000001</v>
      </c>
      <c r="G31" s="171"/>
      <c r="H31" s="236"/>
      <c r="I31" s="236"/>
      <c r="J31" s="236"/>
      <c r="K31" s="236"/>
      <c r="L31" s="236"/>
      <c r="M31" s="236"/>
      <c r="N31" s="236"/>
      <c r="O31" s="236"/>
      <c r="P31" s="171"/>
      <c r="Q31" s="219"/>
      <c r="R31" s="214"/>
    </row>
    <row r="32" spans="1:18" s="2" customFormat="1" ht="24.75" x14ac:dyDescent="0.25">
      <c r="A32" s="164" t="s">
        <v>1757</v>
      </c>
      <c r="B32" s="180" t="s">
        <v>1705</v>
      </c>
      <c r="C32" s="171">
        <v>12499</v>
      </c>
      <c r="D32" s="171"/>
      <c r="E32" s="171"/>
      <c r="F32" s="171"/>
      <c r="G32" s="236">
        <v>8501.1777500000007</v>
      </c>
      <c r="H32" s="236">
        <v>3997.4047199999995</v>
      </c>
      <c r="I32" s="236"/>
      <c r="J32" s="236"/>
      <c r="K32" s="236"/>
      <c r="L32" s="236"/>
      <c r="M32" s="236"/>
      <c r="N32" s="236"/>
      <c r="O32" s="236"/>
      <c r="P32" s="171"/>
      <c r="Q32" s="219"/>
      <c r="R32" s="214"/>
    </row>
    <row r="33" spans="1:18" s="2" customFormat="1" ht="16.5" x14ac:dyDescent="0.25">
      <c r="A33" s="164" t="s">
        <v>1758</v>
      </c>
      <c r="B33" s="180" t="s">
        <v>1706</v>
      </c>
      <c r="C33" s="171">
        <v>6510</v>
      </c>
      <c r="D33" s="171"/>
      <c r="E33" s="171">
        <v>6510</v>
      </c>
      <c r="F33" s="171"/>
      <c r="G33" s="171"/>
      <c r="H33" s="236"/>
      <c r="I33" s="236"/>
      <c r="J33" s="236"/>
      <c r="K33" s="236"/>
      <c r="L33" s="236"/>
      <c r="M33" s="236"/>
      <c r="N33" s="236"/>
      <c r="O33" s="236"/>
      <c r="P33" s="171"/>
      <c r="Q33" s="219"/>
      <c r="R33" s="214"/>
    </row>
    <row r="34" spans="1:18" s="2" customFormat="1" ht="16.5" x14ac:dyDescent="0.25">
      <c r="A34" s="164" t="s">
        <v>1759</v>
      </c>
      <c r="B34" s="180" t="s">
        <v>1707</v>
      </c>
      <c r="C34" s="171">
        <v>2242</v>
      </c>
      <c r="D34" s="171"/>
      <c r="E34" s="171">
        <v>2242</v>
      </c>
      <c r="F34" s="171"/>
      <c r="G34" s="171"/>
      <c r="H34" s="236"/>
      <c r="I34" s="236"/>
      <c r="J34" s="236"/>
      <c r="K34" s="236"/>
      <c r="L34" s="236"/>
      <c r="M34" s="236"/>
      <c r="N34" s="236"/>
      <c r="O34" s="236"/>
      <c r="P34" s="171"/>
      <c r="Q34" s="219"/>
      <c r="R34" s="214"/>
    </row>
    <row r="35" spans="1:18" s="2" customFormat="1" ht="16.5" x14ac:dyDescent="0.25">
      <c r="A35" s="164" t="s">
        <v>1760</v>
      </c>
      <c r="B35" s="180" t="s">
        <v>1708</v>
      </c>
      <c r="C35" s="171">
        <v>77803</v>
      </c>
      <c r="D35" s="171"/>
      <c r="E35" s="171"/>
      <c r="F35" s="171"/>
      <c r="G35" s="236">
        <v>57022.658000000003</v>
      </c>
      <c r="H35" s="236">
        <v>20780.495700000003</v>
      </c>
      <c r="I35" s="236"/>
      <c r="J35" s="236"/>
      <c r="K35" s="236"/>
      <c r="L35" s="236"/>
      <c r="M35" s="236"/>
      <c r="N35" s="236"/>
      <c r="O35" s="236"/>
      <c r="P35" s="171"/>
      <c r="Q35" s="219"/>
      <c r="R35" s="214"/>
    </row>
    <row r="36" spans="1:18" s="2" customFormat="1" ht="16.5" x14ac:dyDescent="0.25">
      <c r="A36" s="164" t="s">
        <v>1761</v>
      </c>
      <c r="B36" s="180" t="s">
        <v>1709</v>
      </c>
      <c r="C36" s="171">
        <v>15311</v>
      </c>
      <c r="D36" s="171"/>
      <c r="E36" s="171"/>
      <c r="F36" s="171"/>
      <c r="G36" s="171"/>
      <c r="H36" s="236">
        <v>15311.467269999999</v>
      </c>
      <c r="I36" s="236"/>
      <c r="J36" s="236"/>
      <c r="K36" s="236"/>
      <c r="L36" s="236"/>
      <c r="M36" s="236"/>
      <c r="N36" s="236"/>
      <c r="O36" s="236"/>
      <c r="P36" s="171"/>
      <c r="Q36" s="219"/>
      <c r="R36" s="214"/>
    </row>
    <row r="37" spans="1:18" s="2" customFormat="1" ht="16.5" x14ac:dyDescent="0.25">
      <c r="A37" s="164" t="s">
        <v>1762</v>
      </c>
      <c r="B37" s="180" t="s">
        <v>1710</v>
      </c>
      <c r="C37" s="171">
        <v>7429</v>
      </c>
      <c r="D37" s="171"/>
      <c r="E37" s="171"/>
      <c r="F37" s="171"/>
      <c r="G37" s="171"/>
      <c r="H37" s="236">
        <v>8352.7112400000005</v>
      </c>
      <c r="I37" s="236">
        <v>-923.28501999999992</v>
      </c>
      <c r="J37" s="236"/>
      <c r="K37" s="236"/>
      <c r="L37" s="236"/>
      <c r="M37" s="236"/>
      <c r="N37" s="236"/>
      <c r="O37" s="236"/>
      <c r="P37" s="171"/>
      <c r="Q37" s="219"/>
      <c r="R37" s="214"/>
    </row>
    <row r="38" spans="1:18" s="2" customFormat="1" ht="16.5" x14ac:dyDescent="0.25">
      <c r="A38" s="164" t="s">
        <v>1763</v>
      </c>
      <c r="B38" s="180" t="s">
        <v>1711</v>
      </c>
      <c r="C38" s="171">
        <f>G38+H38</f>
        <v>10050.810219999999</v>
      </c>
      <c r="D38" s="171"/>
      <c r="E38" s="171"/>
      <c r="F38" s="171"/>
      <c r="G38" s="236">
        <v>2015.45335</v>
      </c>
      <c r="H38" s="236">
        <v>8035.3568699999996</v>
      </c>
      <c r="I38" s="236"/>
      <c r="J38" s="236"/>
      <c r="K38" s="236"/>
      <c r="L38" s="236"/>
      <c r="M38" s="236"/>
      <c r="N38" s="236"/>
      <c r="O38" s="236"/>
      <c r="P38" s="171"/>
      <c r="Q38" s="219"/>
      <c r="R38" s="214"/>
    </row>
    <row r="39" spans="1:18" s="2" customFormat="1" ht="16.5" x14ac:dyDescent="0.25">
      <c r="A39" s="164" t="s">
        <v>1764</v>
      </c>
      <c r="B39" s="180" t="s">
        <v>1712</v>
      </c>
      <c r="C39" s="171">
        <v>9972</v>
      </c>
      <c r="D39" s="171"/>
      <c r="E39" s="171"/>
      <c r="F39" s="171"/>
      <c r="G39" s="236">
        <v>2015.45335</v>
      </c>
      <c r="H39" s="236">
        <v>7956.6340399999999</v>
      </c>
      <c r="I39" s="236"/>
      <c r="J39" s="236"/>
      <c r="K39" s="236"/>
      <c r="L39" s="236"/>
      <c r="M39" s="236"/>
      <c r="N39" s="236"/>
      <c r="O39" s="236"/>
      <c r="P39" s="171"/>
      <c r="Q39" s="219"/>
      <c r="R39" s="214"/>
    </row>
    <row r="40" spans="1:18" s="2" customFormat="1" ht="33" x14ac:dyDescent="0.25">
      <c r="A40" s="164" t="s">
        <v>1765</v>
      </c>
      <c r="B40" s="170" t="s">
        <v>110</v>
      </c>
      <c r="C40" s="171">
        <f t="shared" ref="C40:C46" si="2">SUM(E40:O40)</f>
        <v>7322.8942100000004</v>
      </c>
      <c r="D40" s="171"/>
      <c r="E40" s="171"/>
      <c r="F40" s="171"/>
      <c r="G40" s="171"/>
      <c r="H40" s="171"/>
      <c r="I40" s="171">
        <v>12.894209999999999</v>
      </c>
      <c r="J40" s="171">
        <v>7310</v>
      </c>
      <c r="K40" s="171"/>
      <c r="L40" s="171"/>
      <c r="M40" s="173"/>
      <c r="N40" s="173"/>
      <c r="O40" s="173"/>
      <c r="P40" s="173"/>
      <c r="Q40" s="219"/>
      <c r="R40" s="214"/>
    </row>
    <row r="41" spans="1:18" s="2" customFormat="1" ht="16.5" x14ac:dyDescent="0.25">
      <c r="A41" s="164" t="s">
        <v>1766</v>
      </c>
      <c r="B41" s="170" t="s">
        <v>112</v>
      </c>
      <c r="C41" s="171">
        <f t="shared" si="2"/>
        <v>1822.69785</v>
      </c>
      <c r="D41" s="171"/>
      <c r="E41" s="171"/>
      <c r="F41" s="171"/>
      <c r="G41" s="171"/>
      <c r="H41" s="171"/>
      <c r="I41" s="171">
        <v>1822.69785</v>
      </c>
      <c r="J41" s="171"/>
      <c r="K41" s="171"/>
      <c r="L41" s="171"/>
      <c r="M41" s="173"/>
      <c r="N41" s="173"/>
      <c r="O41" s="173"/>
      <c r="P41" s="173"/>
      <c r="Q41" s="219"/>
      <c r="R41" s="214"/>
    </row>
    <row r="42" spans="1:18" s="2" customFormat="1" ht="22.5" x14ac:dyDescent="0.25">
      <c r="A42" s="119">
        <v>16</v>
      </c>
      <c r="B42" s="174" t="s">
        <v>1713</v>
      </c>
      <c r="C42" s="175">
        <v>241126</v>
      </c>
      <c r="D42" s="128">
        <v>241126</v>
      </c>
      <c r="E42" s="128"/>
      <c r="F42" s="128"/>
      <c r="G42" s="128"/>
      <c r="H42" s="128"/>
      <c r="I42" s="128"/>
      <c r="J42" s="128"/>
      <c r="K42" s="128"/>
      <c r="L42" s="128"/>
      <c r="M42" s="64"/>
      <c r="N42" s="64"/>
      <c r="O42" s="64"/>
      <c r="P42" s="64"/>
      <c r="Q42" s="219"/>
    </row>
    <row r="43" spans="1:18" s="2" customFormat="1" ht="165" customHeight="1" x14ac:dyDescent="0.25">
      <c r="A43" s="119">
        <v>17</v>
      </c>
      <c r="B43" s="174" t="s">
        <v>114</v>
      </c>
      <c r="C43" s="128">
        <f>I43+J43+K43+L43</f>
        <v>31582.464778000001</v>
      </c>
      <c r="D43" s="64"/>
      <c r="E43" s="107"/>
      <c r="F43" s="107"/>
      <c r="G43" s="128"/>
      <c r="H43" s="128"/>
      <c r="I43" s="175">
        <v>1507.79259</v>
      </c>
      <c r="J43" s="175">
        <v>5166.8574599999993</v>
      </c>
      <c r="K43" s="175">
        <v>24514.840268</v>
      </c>
      <c r="L43" s="175">
        <v>392.97446000000002</v>
      </c>
      <c r="M43" s="64"/>
      <c r="N43" s="64"/>
      <c r="O43" s="64"/>
      <c r="P43" s="64"/>
      <c r="Q43" s="219"/>
    </row>
    <row r="44" spans="1:18" s="2" customFormat="1" ht="126" customHeight="1" x14ac:dyDescent="0.25">
      <c r="A44" s="119">
        <v>18</v>
      </c>
      <c r="B44" s="174" t="s">
        <v>117</v>
      </c>
      <c r="C44" s="128">
        <f>H44+I44+J44</f>
        <v>23739.316250000003</v>
      </c>
      <c r="D44" s="64"/>
      <c r="E44" s="107"/>
      <c r="F44" s="107"/>
      <c r="G44" s="128"/>
      <c r="H44" s="175">
        <v>20.416350000000001</v>
      </c>
      <c r="I44" s="175">
        <v>12137.091068</v>
      </c>
      <c r="J44" s="175">
        <v>11581.808832000002</v>
      </c>
      <c r="K44" s="175"/>
      <c r="L44" s="175"/>
      <c r="M44" s="64"/>
      <c r="N44" s="64"/>
      <c r="O44" s="64"/>
      <c r="P44" s="64"/>
      <c r="Q44" s="219"/>
    </row>
    <row r="45" spans="1:18" s="2" customFormat="1" ht="110.25" customHeight="1" x14ac:dyDescent="0.25">
      <c r="A45" s="119">
        <v>19</v>
      </c>
      <c r="B45" s="174" t="s">
        <v>119</v>
      </c>
      <c r="C45" s="128">
        <f t="shared" si="2"/>
        <v>27108.221142000002</v>
      </c>
      <c r="D45" s="64"/>
      <c r="E45" s="107"/>
      <c r="F45" s="107"/>
      <c r="G45" s="128"/>
      <c r="H45" s="128"/>
      <c r="I45" s="175">
        <v>14668.316078</v>
      </c>
      <c r="J45" s="175">
        <v>12439.905064</v>
      </c>
      <c r="K45" s="128"/>
      <c r="L45" s="128"/>
      <c r="M45" s="64"/>
      <c r="N45" s="64"/>
      <c r="O45" s="64"/>
      <c r="P45" s="64"/>
      <c r="Q45" s="219"/>
    </row>
    <row r="46" spans="1:18" s="2" customFormat="1" ht="225" x14ac:dyDescent="0.25">
      <c r="A46" s="119">
        <v>20</v>
      </c>
      <c r="B46" s="158" t="s">
        <v>120</v>
      </c>
      <c r="C46" s="128">
        <f t="shared" si="2"/>
        <v>25999.999995999999</v>
      </c>
      <c r="D46" s="64"/>
      <c r="E46" s="107"/>
      <c r="F46" s="107"/>
      <c r="G46" s="128"/>
      <c r="H46" s="128"/>
      <c r="I46" s="128">
        <v>25999.999995999999</v>
      </c>
      <c r="J46" s="128"/>
      <c r="K46" s="128"/>
      <c r="L46" s="128"/>
      <c r="M46" s="64"/>
      <c r="N46" s="64"/>
      <c r="O46" s="64"/>
      <c r="P46" s="64"/>
      <c r="Q46" s="219"/>
    </row>
    <row r="47" spans="1:18" s="2" customFormat="1" ht="22.5" x14ac:dyDescent="0.25">
      <c r="A47" s="119">
        <v>21</v>
      </c>
      <c r="B47" s="181" t="s">
        <v>1721</v>
      </c>
      <c r="C47" s="128">
        <f>E47+F47+G47+I47</f>
        <v>126906</v>
      </c>
      <c r="D47" s="64"/>
      <c r="E47" s="107">
        <v>105873</v>
      </c>
      <c r="F47" s="107">
        <v>19865</v>
      </c>
      <c r="G47" s="128">
        <v>245</v>
      </c>
      <c r="H47" s="128"/>
      <c r="I47" s="128">
        <v>923</v>
      </c>
      <c r="J47" s="128"/>
      <c r="K47" s="128"/>
      <c r="L47" s="128"/>
      <c r="M47" s="64"/>
      <c r="N47" s="64"/>
      <c r="O47" s="64"/>
      <c r="P47" s="64"/>
      <c r="Q47" s="219"/>
    </row>
    <row r="48" spans="1:18" s="2" customFormat="1" ht="22.5" x14ac:dyDescent="0.25">
      <c r="A48" s="119">
        <v>22</v>
      </c>
      <c r="B48" s="181" t="s">
        <v>1722</v>
      </c>
      <c r="C48" s="128">
        <f>E48+F48+G48</f>
        <v>121368</v>
      </c>
      <c r="D48" s="64"/>
      <c r="E48" s="107">
        <v>19175</v>
      </c>
      <c r="F48" s="107">
        <v>89275</v>
      </c>
      <c r="G48" s="128">
        <v>12918</v>
      </c>
      <c r="H48" s="128"/>
      <c r="I48" s="128"/>
      <c r="J48" s="128"/>
      <c r="K48" s="128"/>
      <c r="L48" s="128"/>
      <c r="M48" s="64"/>
      <c r="N48" s="64"/>
      <c r="O48" s="64"/>
      <c r="P48" s="64"/>
      <c r="Q48" s="219"/>
    </row>
    <row r="49" spans="1:22" ht="22.5" x14ac:dyDescent="0.25">
      <c r="A49" s="119">
        <v>23</v>
      </c>
      <c r="B49" s="181" t="s">
        <v>1723</v>
      </c>
      <c r="C49" s="128">
        <v>13308</v>
      </c>
      <c r="D49" s="64"/>
      <c r="E49" s="107"/>
      <c r="F49" s="107"/>
      <c r="G49" s="128">
        <v>13308</v>
      </c>
      <c r="H49" s="128"/>
      <c r="I49" s="128"/>
      <c r="J49" s="128"/>
      <c r="K49" s="128"/>
      <c r="L49" s="128"/>
      <c r="M49" s="64"/>
      <c r="N49" s="64"/>
      <c r="O49" s="64"/>
      <c r="P49" s="64"/>
      <c r="Q49" s="219"/>
    </row>
    <row r="50" spans="1:22" x14ac:dyDescent="0.25">
      <c r="A50" s="119">
        <v>24</v>
      </c>
      <c r="B50" s="181" t="s">
        <v>1726</v>
      </c>
      <c r="C50" s="128">
        <f>L50+M50+N50</f>
        <v>3300330</v>
      </c>
      <c r="D50" s="64"/>
      <c r="E50" s="107"/>
      <c r="F50" s="107"/>
      <c r="G50" s="128"/>
      <c r="H50" s="128"/>
      <c r="I50" s="128"/>
      <c r="J50" s="128"/>
      <c r="K50" s="128"/>
      <c r="L50" s="211">
        <v>26275</v>
      </c>
      <c r="M50" s="212">
        <v>106859</v>
      </c>
      <c r="N50" s="212">
        <v>3167196</v>
      </c>
      <c r="O50" s="212"/>
      <c r="P50" s="64"/>
    </row>
    <row r="51" spans="1:22" s="9" customFormat="1" ht="26.25" customHeight="1" x14ac:dyDescent="0.25">
      <c r="A51" s="119">
        <v>25</v>
      </c>
      <c r="B51" s="181" t="s">
        <v>1275</v>
      </c>
      <c r="C51" s="128">
        <v>103972.879218659</v>
      </c>
      <c r="D51" s="64"/>
      <c r="E51" s="107"/>
      <c r="F51" s="107"/>
      <c r="G51" s="128"/>
      <c r="H51" s="128"/>
      <c r="I51" s="128"/>
      <c r="J51" s="128"/>
      <c r="K51" s="128"/>
      <c r="L51" s="128"/>
      <c r="M51" s="228"/>
      <c r="N51" s="228"/>
      <c r="O51" s="229"/>
      <c r="P51" s="106">
        <v>103972.879218659</v>
      </c>
      <c r="Q51" s="220">
        <f>SUM(C5:C51)</f>
        <v>8265646.1287996583</v>
      </c>
      <c r="R51" s="227"/>
      <c r="S51" s="215"/>
      <c r="V51" s="213"/>
    </row>
    <row r="52" spans="1:22" ht="15" customHeight="1" x14ac:dyDescent="0.25">
      <c r="A52" s="260" t="s">
        <v>370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</row>
    <row r="53" spans="1:22" ht="22.5" x14ac:dyDescent="0.25">
      <c r="A53" s="119">
        <v>26</v>
      </c>
      <c r="B53" s="16" t="s">
        <v>1016</v>
      </c>
      <c r="C53" s="101">
        <f>I53+J53+O53</f>
        <v>8416.89</v>
      </c>
      <c r="D53" s="16"/>
      <c r="E53" s="102"/>
      <c r="F53" s="102"/>
      <c r="G53" s="102"/>
      <c r="H53" s="101"/>
      <c r="I53" s="101">
        <v>1365.6439399999999</v>
      </c>
      <c r="J53" s="101">
        <v>771.37883999999985</v>
      </c>
      <c r="K53" s="101"/>
      <c r="L53" s="101"/>
      <c r="M53" s="101"/>
      <c r="N53" s="101"/>
      <c r="O53" s="101">
        <v>6279.8672200000001</v>
      </c>
      <c r="P53" s="16"/>
    </row>
    <row r="54" spans="1:22" ht="33.75" x14ac:dyDescent="0.25">
      <c r="A54" s="119">
        <v>27</v>
      </c>
      <c r="B54" s="16" t="s">
        <v>1017</v>
      </c>
      <c r="C54" s="101">
        <v>2041</v>
      </c>
      <c r="D54" s="16"/>
      <c r="E54" s="102">
        <v>94</v>
      </c>
      <c r="F54" s="102">
        <v>98</v>
      </c>
      <c r="G54" s="102">
        <v>612</v>
      </c>
      <c r="H54" s="101">
        <v>1237</v>
      </c>
      <c r="I54" s="16"/>
      <c r="J54" s="16"/>
      <c r="K54" s="16"/>
      <c r="L54" s="16"/>
      <c r="M54" s="16"/>
      <c r="N54" s="16"/>
      <c r="O54" s="16"/>
      <c r="P54" s="16"/>
    </row>
    <row r="55" spans="1:22" ht="33.75" x14ac:dyDescent="0.25">
      <c r="A55" s="119">
        <v>28</v>
      </c>
      <c r="B55" s="16" t="s">
        <v>883</v>
      </c>
      <c r="C55" s="101">
        <v>2041</v>
      </c>
      <c r="D55" s="12"/>
      <c r="E55" s="103">
        <v>94</v>
      </c>
      <c r="F55" s="103">
        <v>98</v>
      </c>
      <c r="G55" s="103">
        <v>612</v>
      </c>
      <c r="H55" s="120">
        <v>1237</v>
      </c>
      <c r="I55" s="12"/>
      <c r="J55" s="12"/>
      <c r="K55" s="12"/>
      <c r="L55" s="12"/>
      <c r="M55" s="12"/>
      <c r="N55" s="12"/>
      <c r="O55" s="12"/>
      <c r="P55" s="12"/>
    </row>
    <row r="56" spans="1:22" ht="33.75" x14ac:dyDescent="0.25">
      <c r="A56" s="119">
        <v>29</v>
      </c>
      <c r="B56" s="16" t="s">
        <v>1018</v>
      </c>
      <c r="C56" s="101">
        <v>2268</v>
      </c>
      <c r="D56" s="16"/>
      <c r="E56" s="103">
        <v>104</v>
      </c>
      <c r="F56" s="103">
        <v>109</v>
      </c>
      <c r="G56" s="103">
        <v>680</v>
      </c>
      <c r="H56" s="121">
        <v>1374</v>
      </c>
      <c r="I56" s="16"/>
      <c r="J56" s="16"/>
      <c r="K56" s="16"/>
      <c r="L56" s="16"/>
      <c r="M56" s="16"/>
      <c r="N56" s="16"/>
      <c r="O56" s="16"/>
      <c r="P56" s="16"/>
    </row>
    <row r="57" spans="1:22" ht="51" customHeight="1" x14ac:dyDescent="0.25">
      <c r="A57" s="119">
        <v>30</v>
      </c>
      <c r="B57" s="16" t="s">
        <v>1019</v>
      </c>
      <c r="C57" s="101">
        <v>5670</v>
      </c>
      <c r="D57" s="16"/>
      <c r="E57" s="102"/>
      <c r="F57" s="102"/>
      <c r="G57" s="102"/>
      <c r="H57" s="239">
        <v>235.28764999999999</v>
      </c>
      <c r="I57" s="239">
        <v>704.81892000000005</v>
      </c>
      <c r="J57" s="239">
        <v>911.90438999999992</v>
      </c>
      <c r="K57" s="134"/>
      <c r="L57" s="134"/>
      <c r="M57" s="134"/>
      <c r="N57" s="134"/>
      <c r="O57" s="121">
        <v>3818.2690400000001</v>
      </c>
      <c r="P57" s="134"/>
    </row>
    <row r="58" spans="1:22" ht="22.5" x14ac:dyDescent="0.25">
      <c r="A58" s="119">
        <v>31</v>
      </c>
      <c r="B58" s="16" t="s">
        <v>140</v>
      </c>
      <c r="C58" s="101">
        <v>77244</v>
      </c>
      <c r="D58" s="16"/>
      <c r="E58" s="103"/>
      <c r="F58" s="103"/>
      <c r="G58" s="134"/>
      <c r="H58" s="134"/>
      <c r="I58" s="134"/>
      <c r="J58" s="134"/>
      <c r="K58" s="239">
        <f>C58-L58-M58</f>
        <v>1569.9850999999862</v>
      </c>
      <c r="L58" s="121">
        <v>68073.590968259901</v>
      </c>
      <c r="M58" s="121">
        <v>7600.4239317401125</v>
      </c>
      <c r="N58" s="134"/>
      <c r="O58" s="134"/>
      <c r="P58" s="134"/>
    </row>
    <row r="59" spans="1:22" ht="73.5" customHeight="1" x14ac:dyDescent="0.25">
      <c r="A59" s="119">
        <v>32</v>
      </c>
      <c r="B59" s="16" t="s">
        <v>1571</v>
      </c>
      <c r="C59" s="101">
        <v>15819.570000000002</v>
      </c>
      <c r="D59" s="16"/>
      <c r="E59" s="103"/>
      <c r="F59" s="103"/>
      <c r="G59" s="120"/>
      <c r="H59" s="101"/>
      <c r="I59" s="101">
        <v>2104.9566300000001</v>
      </c>
      <c r="J59" s="101">
        <v>289.27570999999989</v>
      </c>
      <c r="K59" s="101">
        <v>458.10313000000002</v>
      </c>
      <c r="L59" s="101"/>
      <c r="M59" s="101"/>
      <c r="N59" s="101"/>
      <c r="O59" s="101">
        <v>12967.234530000002</v>
      </c>
      <c r="P59" s="101"/>
    </row>
    <row r="60" spans="1:22" s="118" customFormat="1" ht="33.75" x14ac:dyDescent="0.25">
      <c r="A60" s="119">
        <v>33</v>
      </c>
      <c r="B60" s="16" t="s">
        <v>1020</v>
      </c>
      <c r="C60" s="101">
        <v>2041</v>
      </c>
      <c r="D60" s="13"/>
      <c r="E60" s="102">
        <v>94</v>
      </c>
      <c r="F60" s="102">
        <v>98</v>
      </c>
      <c r="G60" s="102">
        <v>612</v>
      </c>
      <c r="H60" s="101">
        <v>1237</v>
      </c>
      <c r="I60" s="16"/>
      <c r="J60" s="16"/>
      <c r="K60" s="16"/>
      <c r="L60" s="16"/>
      <c r="M60" s="16"/>
      <c r="N60" s="16"/>
      <c r="O60" s="16"/>
      <c r="P60" s="16"/>
      <c r="Q60" s="218"/>
      <c r="R60" s="2"/>
      <c r="S60" s="214"/>
      <c r="T60" s="2"/>
    </row>
    <row r="61" spans="1:22" s="118" customFormat="1" ht="33.75" x14ac:dyDescent="0.25">
      <c r="A61" s="119">
        <v>34</v>
      </c>
      <c r="B61" s="16" t="s">
        <v>1021</v>
      </c>
      <c r="C61" s="101">
        <v>2268</v>
      </c>
      <c r="D61" s="13"/>
      <c r="E61" s="102">
        <v>104</v>
      </c>
      <c r="F61" s="102">
        <v>109</v>
      </c>
      <c r="G61" s="102">
        <v>680</v>
      </c>
      <c r="H61" s="101">
        <v>1374</v>
      </c>
      <c r="I61" s="16"/>
      <c r="J61" s="16"/>
      <c r="K61" s="16"/>
      <c r="L61" s="16"/>
      <c r="M61" s="16"/>
      <c r="N61" s="16"/>
      <c r="O61" s="16"/>
      <c r="P61" s="16"/>
      <c r="Q61" s="218"/>
      <c r="R61" s="2"/>
      <c r="S61" s="214"/>
      <c r="T61" s="2"/>
    </row>
    <row r="62" spans="1:22" s="118" customFormat="1" ht="46.5" customHeight="1" x14ac:dyDescent="0.25">
      <c r="A62" s="119">
        <v>35</v>
      </c>
      <c r="B62" s="16" t="s">
        <v>1022</v>
      </c>
      <c r="C62" s="101">
        <v>1021</v>
      </c>
      <c r="D62" s="13"/>
      <c r="E62" s="102">
        <v>47</v>
      </c>
      <c r="F62" s="102">
        <v>49</v>
      </c>
      <c r="G62" s="102">
        <v>306</v>
      </c>
      <c r="H62" s="102">
        <v>618</v>
      </c>
      <c r="I62" s="16"/>
      <c r="J62" s="16"/>
      <c r="K62" s="16"/>
      <c r="L62" s="16"/>
      <c r="M62" s="16"/>
      <c r="N62" s="16"/>
      <c r="O62" s="16"/>
      <c r="P62" s="16"/>
      <c r="Q62" s="218"/>
      <c r="R62" s="2"/>
      <c r="S62" s="214"/>
      <c r="T62" s="2"/>
    </row>
    <row r="63" spans="1:22" ht="84.75" customHeight="1" x14ac:dyDescent="0.25">
      <c r="A63" s="119">
        <v>36</v>
      </c>
      <c r="B63" s="16" t="s">
        <v>1572</v>
      </c>
      <c r="C63" s="101">
        <v>4400</v>
      </c>
      <c r="D63" s="16"/>
      <c r="E63" s="102"/>
      <c r="F63" s="102"/>
      <c r="G63" s="102"/>
      <c r="H63" s="134"/>
      <c r="I63" s="134">
        <v>1168.97057</v>
      </c>
      <c r="J63" s="134">
        <v>118.30399</v>
      </c>
      <c r="K63" s="134">
        <v>381.35935999999998</v>
      </c>
      <c r="L63" s="134"/>
      <c r="M63" s="134"/>
      <c r="N63" s="134"/>
      <c r="O63" s="134">
        <v>2731</v>
      </c>
      <c r="P63" s="134"/>
    </row>
    <row r="64" spans="1:22" ht="41.25" customHeight="1" x14ac:dyDescent="0.25">
      <c r="A64" s="119">
        <v>37</v>
      </c>
      <c r="B64" s="16" t="s">
        <v>1023</v>
      </c>
      <c r="C64" s="101">
        <v>13907</v>
      </c>
      <c r="D64" s="12"/>
      <c r="E64" s="12"/>
      <c r="F64" s="12"/>
      <c r="G64" s="102">
        <v>638</v>
      </c>
      <c r="H64" s="102">
        <v>644</v>
      </c>
      <c r="I64" s="122">
        <v>4208</v>
      </c>
      <c r="J64" s="101">
        <v>8417</v>
      </c>
      <c r="K64" s="12"/>
      <c r="L64" s="12"/>
      <c r="M64" s="12"/>
      <c r="N64" s="12"/>
      <c r="O64" s="12"/>
      <c r="P64" s="12"/>
    </row>
    <row r="65" spans="1:18" s="2" customFormat="1" ht="22.5" x14ac:dyDescent="0.25">
      <c r="A65" s="119">
        <v>38</v>
      </c>
      <c r="B65" s="16" t="s">
        <v>942</v>
      </c>
      <c r="C65" s="101">
        <v>28631</v>
      </c>
      <c r="D65" s="12"/>
      <c r="E65" s="12"/>
      <c r="F65" s="12"/>
      <c r="G65" s="101">
        <v>1313</v>
      </c>
      <c r="H65" s="101">
        <v>1326</v>
      </c>
      <c r="I65" s="122">
        <v>8664</v>
      </c>
      <c r="J65" s="101">
        <v>17328</v>
      </c>
      <c r="K65" s="12"/>
      <c r="L65" s="12"/>
      <c r="M65" s="12"/>
      <c r="N65" s="12"/>
      <c r="O65" s="12"/>
      <c r="P65" s="12"/>
      <c r="Q65" s="218"/>
    </row>
    <row r="66" spans="1:18" s="2" customFormat="1" ht="69" customHeight="1" x14ac:dyDescent="0.25">
      <c r="A66" s="119">
        <v>39</v>
      </c>
      <c r="B66" s="16" t="s">
        <v>1573</v>
      </c>
      <c r="C66" s="101">
        <v>10701.27</v>
      </c>
      <c r="D66" s="12"/>
      <c r="E66" s="12"/>
      <c r="F66" s="12"/>
      <c r="G66" s="103"/>
      <c r="H66" s="102"/>
      <c r="I66" s="102">
        <v>1389.6439399999999</v>
      </c>
      <c r="J66" s="102">
        <v>747.37883999999985</v>
      </c>
      <c r="K66" s="102"/>
      <c r="L66" s="102"/>
      <c r="M66" s="102"/>
      <c r="N66" s="102"/>
      <c r="O66" s="102">
        <v>8564.2472200000011</v>
      </c>
      <c r="P66" s="102"/>
      <c r="Q66" s="218"/>
      <c r="R66" s="214"/>
    </row>
    <row r="67" spans="1:18" s="2" customFormat="1" ht="60.75" customHeight="1" x14ac:dyDescent="0.25">
      <c r="A67" s="119">
        <v>40</v>
      </c>
      <c r="B67" s="16" t="s">
        <v>1574</v>
      </c>
      <c r="C67" s="101">
        <v>20189.569999999996</v>
      </c>
      <c r="D67" s="12"/>
      <c r="E67" s="12"/>
      <c r="F67" s="12"/>
      <c r="G67" s="102"/>
      <c r="H67" s="102"/>
      <c r="I67" s="102">
        <v>779.64555000000007</v>
      </c>
      <c r="J67" s="102">
        <v>1052.42994</v>
      </c>
      <c r="K67" s="102"/>
      <c r="L67" s="102"/>
      <c r="M67" s="102"/>
      <c r="N67" s="102"/>
      <c r="O67" s="102">
        <v>18357.494509999997</v>
      </c>
      <c r="P67" s="102"/>
      <c r="Q67" s="218"/>
      <c r="R67" s="214"/>
    </row>
    <row r="68" spans="1:18" s="2" customFormat="1" x14ac:dyDescent="0.2">
      <c r="A68" s="119">
        <v>41</v>
      </c>
      <c r="B68" s="16" t="s">
        <v>1629</v>
      </c>
      <c r="C68" s="102">
        <v>6196</v>
      </c>
      <c r="D68" s="124"/>
      <c r="E68" s="124"/>
      <c r="F68" s="124"/>
      <c r="G68" s="103"/>
      <c r="H68" s="103"/>
      <c r="I68" s="103"/>
      <c r="J68" s="103"/>
      <c r="K68" s="124"/>
      <c r="L68" s="124"/>
      <c r="M68" s="124"/>
      <c r="N68" s="124"/>
      <c r="O68" s="124"/>
      <c r="P68" s="102">
        <v>6196</v>
      </c>
      <c r="Q68" s="218"/>
      <c r="R68" s="214"/>
    </row>
    <row r="69" spans="1:18" s="2" customFormat="1" x14ac:dyDescent="0.2">
      <c r="A69" s="119">
        <v>42</v>
      </c>
      <c r="B69" s="16" t="s">
        <v>1630</v>
      </c>
      <c r="C69" s="101">
        <v>5000</v>
      </c>
      <c r="D69" s="124"/>
      <c r="E69" s="103"/>
      <c r="F69" s="103"/>
      <c r="G69" s="103"/>
      <c r="H69" s="120"/>
      <c r="I69" s="124"/>
      <c r="J69" s="124"/>
      <c r="K69" s="124"/>
      <c r="L69" s="124"/>
      <c r="M69" s="124"/>
      <c r="N69" s="124"/>
      <c r="O69" s="124"/>
      <c r="P69" s="101">
        <v>5000</v>
      </c>
      <c r="Q69" s="218"/>
      <c r="R69" s="214"/>
    </row>
    <row r="70" spans="1:18" s="2" customFormat="1" ht="75.75" customHeight="1" x14ac:dyDescent="0.2">
      <c r="A70" s="119">
        <v>43</v>
      </c>
      <c r="B70" s="16" t="s">
        <v>1575</v>
      </c>
      <c r="C70" s="101">
        <v>3520</v>
      </c>
      <c r="D70" s="124"/>
      <c r="E70" s="124"/>
      <c r="F70" s="124"/>
      <c r="G70" s="103"/>
      <c r="H70" s="240">
        <v>144.62010000000001</v>
      </c>
      <c r="I70" s="240">
        <v>251.19994999999997</v>
      </c>
      <c r="J70" s="240">
        <v>742.17995000000008</v>
      </c>
      <c r="K70" s="102"/>
      <c r="L70" s="102"/>
      <c r="M70" s="124"/>
      <c r="N70" s="124"/>
      <c r="O70" s="13">
        <v>2382</v>
      </c>
      <c r="P70" s="124"/>
      <c r="Q70" s="221"/>
      <c r="R70" s="214"/>
    </row>
    <row r="71" spans="1:18" s="2" customFormat="1" ht="22.5" x14ac:dyDescent="0.25">
      <c r="A71" s="119">
        <v>44</v>
      </c>
      <c r="B71" s="16" t="s">
        <v>1576</v>
      </c>
      <c r="C71" s="102">
        <v>7960</v>
      </c>
      <c r="D71" s="12"/>
      <c r="E71" s="12"/>
      <c r="F71" s="12"/>
      <c r="G71" s="103"/>
      <c r="H71" s="103"/>
      <c r="I71" s="103"/>
      <c r="J71" s="103"/>
      <c r="K71" s="12"/>
      <c r="L71" s="12"/>
      <c r="M71" s="12"/>
      <c r="N71" s="12"/>
      <c r="O71" s="12"/>
      <c r="P71" s="102">
        <v>7960</v>
      </c>
      <c r="Q71" s="218"/>
      <c r="R71" s="214"/>
    </row>
    <row r="72" spans="1:18" s="2" customFormat="1" x14ac:dyDescent="0.2">
      <c r="A72" s="119">
        <v>45</v>
      </c>
      <c r="B72" s="16" t="s">
        <v>1577</v>
      </c>
      <c r="C72" s="102">
        <v>7960</v>
      </c>
      <c r="D72" s="124"/>
      <c r="E72" s="124"/>
      <c r="F72" s="124"/>
      <c r="G72" s="103"/>
      <c r="H72" s="103"/>
      <c r="I72" s="103"/>
      <c r="J72" s="103"/>
      <c r="K72" s="124"/>
      <c r="L72" s="124"/>
      <c r="M72" s="124"/>
      <c r="N72" s="124"/>
      <c r="O72" s="124"/>
      <c r="P72" s="102">
        <v>7960</v>
      </c>
      <c r="Q72" s="218"/>
      <c r="R72" s="214"/>
    </row>
    <row r="73" spans="1:18" s="2" customFormat="1" ht="33.75" x14ac:dyDescent="0.25">
      <c r="A73" s="119">
        <v>46</v>
      </c>
      <c r="B73" s="16" t="s">
        <v>1578</v>
      </c>
      <c r="C73" s="101">
        <v>7735</v>
      </c>
      <c r="D73" s="12"/>
      <c r="E73" s="12"/>
      <c r="F73" s="12"/>
      <c r="G73" s="103"/>
      <c r="H73" s="102"/>
      <c r="I73" s="102"/>
      <c r="J73" s="102"/>
      <c r="K73" s="240">
        <v>193</v>
      </c>
      <c r="L73" s="102">
        <v>943</v>
      </c>
      <c r="M73" s="102"/>
      <c r="N73" s="102"/>
      <c r="O73" s="102">
        <v>6599</v>
      </c>
      <c r="P73" s="12"/>
      <c r="Q73" s="221"/>
      <c r="R73" s="214"/>
    </row>
    <row r="74" spans="1:18" s="2" customFormat="1" ht="22.5" x14ac:dyDescent="0.25">
      <c r="A74" s="119">
        <v>47</v>
      </c>
      <c r="B74" s="16" t="s">
        <v>1024</v>
      </c>
      <c r="C74" s="120">
        <v>2268</v>
      </c>
      <c r="D74" s="12"/>
      <c r="E74" s="103">
        <v>104</v>
      </c>
      <c r="F74" s="103">
        <v>109</v>
      </c>
      <c r="G74" s="103">
        <v>680</v>
      </c>
      <c r="H74" s="121">
        <v>1374</v>
      </c>
      <c r="I74" s="12"/>
      <c r="J74" s="12"/>
      <c r="K74" s="12"/>
      <c r="L74" s="12"/>
      <c r="M74" s="12"/>
      <c r="N74" s="12"/>
      <c r="O74" s="12"/>
      <c r="P74" s="12"/>
      <c r="Q74" s="218"/>
      <c r="R74" s="214"/>
    </row>
    <row r="75" spans="1:18" s="2" customFormat="1" x14ac:dyDescent="0.25">
      <c r="A75" s="119">
        <v>48</v>
      </c>
      <c r="B75" s="16" t="s">
        <v>904</v>
      </c>
      <c r="C75" s="120">
        <v>2041</v>
      </c>
      <c r="D75" s="12"/>
      <c r="E75" s="103">
        <v>94</v>
      </c>
      <c r="F75" s="103">
        <v>98</v>
      </c>
      <c r="G75" s="103">
        <v>612</v>
      </c>
      <c r="H75" s="121">
        <v>1237</v>
      </c>
      <c r="I75" s="12"/>
      <c r="J75" s="12"/>
      <c r="K75" s="12"/>
      <c r="L75" s="12"/>
      <c r="M75" s="12"/>
      <c r="N75" s="12"/>
      <c r="O75" s="12"/>
      <c r="P75" s="12"/>
      <c r="Q75" s="218"/>
      <c r="R75" s="214"/>
    </row>
    <row r="76" spans="1:18" s="2" customFormat="1" x14ac:dyDescent="0.2">
      <c r="A76" s="119">
        <v>49</v>
      </c>
      <c r="B76" s="16" t="s">
        <v>1631</v>
      </c>
      <c r="C76" s="101">
        <v>5000</v>
      </c>
      <c r="D76" s="124"/>
      <c r="E76" s="124"/>
      <c r="F76" s="124"/>
      <c r="G76" s="103"/>
      <c r="H76" s="123"/>
      <c r="I76" s="103"/>
      <c r="J76" s="120"/>
      <c r="K76" s="124"/>
      <c r="L76" s="124"/>
      <c r="M76" s="124"/>
      <c r="N76" s="124"/>
      <c r="O76" s="124"/>
      <c r="P76" s="101">
        <v>5000</v>
      </c>
      <c r="Q76" s="218"/>
      <c r="R76" s="214"/>
    </row>
    <row r="77" spans="1:18" s="2" customFormat="1" x14ac:dyDescent="0.25">
      <c r="A77" s="119">
        <v>50</v>
      </c>
      <c r="B77" s="16" t="s">
        <v>1579</v>
      </c>
      <c r="C77" s="101">
        <v>13172.40804</v>
      </c>
      <c r="D77" s="12"/>
      <c r="E77" s="12"/>
      <c r="F77" s="12"/>
      <c r="G77" s="102"/>
      <c r="H77" s="102"/>
      <c r="I77" s="102"/>
      <c r="J77" s="102"/>
      <c r="K77" s="12"/>
      <c r="L77" s="12"/>
      <c r="M77" s="12"/>
      <c r="N77" s="12"/>
      <c r="O77" s="12"/>
      <c r="P77" s="101">
        <v>13172.40804</v>
      </c>
      <c r="Q77" s="218"/>
      <c r="R77" s="214"/>
    </row>
    <row r="78" spans="1:18" s="2" customFormat="1" ht="75.75" customHeight="1" x14ac:dyDescent="0.25">
      <c r="A78" s="119">
        <v>51</v>
      </c>
      <c r="B78" s="16" t="s">
        <v>1580</v>
      </c>
      <c r="C78" s="101">
        <v>13817.489999999998</v>
      </c>
      <c r="D78" s="136"/>
      <c r="E78" s="103"/>
      <c r="F78" s="103"/>
      <c r="G78" s="120"/>
      <c r="H78" s="101"/>
      <c r="I78" s="101">
        <v>679.79009000000019</v>
      </c>
      <c r="J78" s="101">
        <v>786.56060999999988</v>
      </c>
      <c r="K78" s="101"/>
      <c r="L78" s="101"/>
      <c r="M78" s="101"/>
      <c r="N78" s="101"/>
      <c r="O78" s="101">
        <v>12351.139299999999</v>
      </c>
      <c r="P78" s="12"/>
      <c r="Q78" s="218"/>
      <c r="R78" s="214"/>
    </row>
    <row r="79" spans="1:18" s="2" customFormat="1" x14ac:dyDescent="0.25">
      <c r="A79" s="119">
        <v>52</v>
      </c>
      <c r="B79" s="16" t="s">
        <v>1744</v>
      </c>
      <c r="C79" s="101">
        <v>2532.7622299999998</v>
      </c>
      <c r="D79" s="12"/>
      <c r="E79" s="103"/>
      <c r="F79" s="103"/>
      <c r="G79" s="103"/>
      <c r="H79" s="121"/>
      <c r="I79" s="101">
        <v>2532.7622299999998</v>
      </c>
      <c r="J79" s="12"/>
      <c r="K79" s="12"/>
      <c r="L79" s="12"/>
      <c r="M79" s="12"/>
      <c r="N79" s="12"/>
      <c r="O79" s="12"/>
      <c r="P79" s="12"/>
      <c r="Q79" s="218"/>
      <c r="R79" s="214"/>
    </row>
    <row r="80" spans="1:18" s="2" customFormat="1" ht="22.5" x14ac:dyDescent="0.25">
      <c r="A80" s="119">
        <v>53</v>
      </c>
      <c r="B80" s="16" t="s">
        <v>1026</v>
      </c>
      <c r="C80" s="120">
        <v>2473</v>
      </c>
      <c r="D80" s="12"/>
      <c r="E80" s="12"/>
      <c r="F80" s="12"/>
      <c r="G80" s="103">
        <v>113</v>
      </c>
      <c r="H80" s="123">
        <v>115</v>
      </c>
      <c r="I80" s="103">
        <v>748</v>
      </c>
      <c r="J80" s="120">
        <v>1497</v>
      </c>
      <c r="K80" s="12"/>
      <c r="L80" s="12"/>
      <c r="M80" s="12"/>
      <c r="N80" s="12"/>
      <c r="O80" s="12"/>
      <c r="P80" s="12"/>
      <c r="Q80" s="218"/>
      <c r="R80" s="214"/>
    </row>
    <row r="81" spans="1:18" s="2" customFormat="1" x14ac:dyDescent="0.2">
      <c r="A81" s="119">
        <v>54</v>
      </c>
      <c r="B81" s="16" t="s">
        <v>420</v>
      </c>
      <c r="C81" s="120">
        <v>1099</v>
      </c>
      <c r="D81" s="124"/>
      <c r="E81" s="124"/>
      <c r="F81" s="124"/>
      <c r="G81" s="103">
        <v>51</v>
      </c>
      <c r="H81" s="103">
        <v>52</v>
      </c>
      <c r="I81" s="103">
        <v>323</v>
      </c>
      <c r="J81" s="103">
        <v>673</v>
      </c>
      <c r="K81" s="124"/>
      <c r="L81" s="124"/>
      <c r="M81" s="124"/>
      <c r="N81" s="124"/>
      <c r="O81" s="124"/>
      <c r="P81" s="124"/>
      <c r="Q81" s="218"/>
      <c r="R81" s="214"/>
    </row>
    <row r="82" spans="1:18" s="2" customFormat="1" ht="22.5" x14ac:dyDescent="0.2">
      <c r="A82" s="119">
        <v>55</v>
      </c>
      <c r="B82" s="16" t="s">
        <v>1581</v>
      </c>
      <c r="C82" s="101">
        <v>15709</v>
      </c>
      <c r="D82" s="124"/>
      <c r="E82" s="103"/>
      <c r="F82" s="103"/>
      <c r="G82" s="103"/>
      <c r="H82" s="101"/>
      <c r="I82" s="101"/>
      <c r="J82" s="101"/>
      <c r="K82" s="241">
        <v>192.45657</v>
      </c>
      <c r="L82" s="101">
        <v>943.07781</v>
      </c>
      <c r="M82" s="101"/>
      <c r="N82" s="101"/>
      <c r="O82" s="101">
        <v>14573.75562</v>
      </c>
      <c r="P82" s="124"/>
      <c r="Q82" s="221"/>
      <c r="R82" s="214"/>
    </row>
    <row r="83" spans="1:18" s="2" customFormat="1" ht="22.5" x14ac:dyDescent="0.25">
      <c r="A83" s="119">
        <v>56</v>
      </c>
      <c r="B83" s="16" t="s">
        <v>1027</v>
      </c>
      <c r="C83" s="101">
        <v>2441</v>
      </c>
      <c r="D83" s="12"/>
      <c r="E83" s="12"/>
      <c r="F83" s="12"/>
      <c r="G83" s="102">
        <v>113</v>
      </c>
      <c r="H83" s="125">
        <v>115</v>
      </c>
      <c r="I83" s="102">
        <v>717</v>
      </c>
      <c r="J83" s="101">
        <v>1497</v>
      </c>
      <c r="K83" s="12"/>
      <c r="L83" s="12"/>
      <c r="M83" s="12"/>
      <c r="N83" s="12"/>
      <c r="O83" s="12"/>
      <c r="P83" s="12"/>
      <c r="Q83" s="218"/>
      <c r="R83" s="214"/>
    </row>
    <row r="84" spans="1:18" s="2" customFormat="1" ht="33.75" x14ac:dyDescent="0.2">
      <c r="A84" s="119">
        <v>57</v>
      </c>
      <c r="B84" s="16" t="s">
        <v>1582</v>
      </c>
      <c r="C84" s="101">
        <f>K84+O84</f>
        <v>6030</v>
      </c>
      <c r="D84" s="124"/>
      <c r="E84" s="103"/>
      <c r="F84" s="103"/>
      <c r="G84" s="120"/>
      <c r="H84" s="101"/>
      <c r="I84" s="101"/>
      <c r="J84" s="101"/>
      <c r="K84" s="101">
        <v>215</v>
      </c>
      <c r="L84" s="101"/>
      <c r="M84" s="101"/>
      <c r="N84" s="101"/>
      <c r="O84" s="101">
        <v>5815</v>
      </c>
      <c r="P84" s="124"/>
      <c r="Q84" s="218"/>
      <c r="R84" s="214"/>
    </row>
    <row r="85" spans="1:18" s="2" customFormat="1" x14ac:dyDescent="0.2">
      <c r="A85" s="119">
        <v>58</v>
      </c>
      <c r="B85" s="16" t="s">
        <v>422</v>
      </c>
      <c r="C85" s="120">
        <v>2041</v>
      </c>
      <c r="D85" s="124"/>
      <c r="E85" s="103">
        <v>94</v>
      </c>
      <c r="F85" s="103">
        <v>98</v>
      </c>
      <c r="G85" s="103">
        <v>612</v>
      </c>
      <c r="H85" s="121">
        <v>1237</v>
      </c>
      <c r="I85" s="124"/>
      <c r="J85" s="124"/>
      <c r="K85" s="124"/>
      <c r="L85" s="124"/>
      <c r="M85" s="124"/>
      <c r="N85" s="124"/>
      <c r="O85" s="124"/>
      <c r="P85" s="124"/>
      <c r="Q85" s="218"/>
      <c r="R85" s="214"/>
    </row>
    <row r="86" spans="1:18" s="2" customFormat="1" ht="75" customHeight="1" x14ac:dyDescent="0.2">
      <c r="A86" s="119">
        <v>59</v>
      </c>
      <c r="B86" s="16" t="s">
        <v>1583</v>
      </c>
      <c r="C86" s="120">
        <v>4400.1215000000002</v>
      </c>
      <c r="D86" s="124"/>
      <c r="E86" s="103"/>
      <c r="F86" s="103"/>
      <c r="G86" s="103"/>
      <c r="H86" s="101"/>
      <c r="I86" s="101">
        <v>657.89144999999996</v>
      </c>
      <c r="J86" s="101">
        <v>286.01495</v>
      </c>
      <c r="K86" s="101">
        <v>352.70951000000002</v>
      </c>
      <c r="L86" s="101"/>
      <c r="M86" s="101"/>
      <c r="N86" s="101"/>
      <c r="O86" s="101">
        <v>3103.5055900000002</v>
      </c>
      <c r="P86" s="101"/>
      <c r="Q86" s="218"/>
      <c r="R86" s="214"/>
    </row>
    <row r="87" spans="1:18" s="2" customFormat="1" ht="22.5" x14ac:dyDescent="0.25">
      <c r="A87" s="119">
        <v>60</v>
      </c>
      <c r="B87" s="16" t="s">
        <v>1028</v>
      </c>
      <c r="C87" s="101">
        <v>2441</v>
      </c>
      <c r="D87" s="12"/>
      <c r="E87" s="12"/>
      <c r="F87" s="12"/>
      <c r="G87" s="102">
        <v>113</v>
      </c>
      <c r="H87" s="125">
        <v>115</v>
      </c>
      <c r="I87" s="102">
        <v>717</v>
      </c>
      <c r="J87" s="101">
        <v>1497</v>
      </c>
      <c r="K87" s="12"/>
      <c r="L87" s="12"/>
      <c r="M87" s="12"/>
      <c r="N87" s="12"/>
      <c r="O87" s="12"/>
      <c r="P87" s="12"/>
      <c r="Q87" s="218"/>
      <c r="R87" s="214"/>
    </row>
    <row r="88" spans="1:18" s="2" customFormat="1" ht="50.25" customHeight="1" x14ac:dyDescent="0.2">
      <c r="A88" s="119">
        <v>61</v>
      </c>
      <c r="B88" s="16" t="s">
        <v>1584</v>
      </c>
      <c r="C88" s="242">
        <v>11030</v>
      </c>
      <c r="D88" s="124"/>
      <c r="E88" s="124"/>
      <c r="F88" s="124"/>
      <c r="G88" s="103"/>
      <c r="H88" s="102"/>
      <c r="I88" s="102"/>
      <c r="J88" s="102"/>
      <c r="K88" s="240">
        <v>215.16168999999999</v>
      </c>
      <c r="L88" s="102"/>
      <c r="M88" s="102"/>
      <c r="N88" s="102"/>
      <c r="O88" s="102">
        <v>10815</v>
      </c>
      <c r="P88" s="124"/>
      <c r="Q88" s="218"/>
      <c r="R88" s="214"/>
    </row>
    <row r="89" spans="1:18" s="2" customFormat="1" ht="77.25" customHeight="1" x14ac:dyDescent="0.25">
      <c r="A89" s="119">
        <v>62</v>
      </c>
      <c r="B89" s="16" t="s">
        <v>1585</v>
      </c>
      <c r="C89" s="101">
        <v>9573.43</v>
      </c>
      <c r="D89" s="12"/>
      <c r="E89" s="12"/>
      <c r="F89" s="12"/>
      <c r="G89" s="103"/>
      <c r="H89" s="102"/>
      <c r="I89" s="102">
        <v>615.63983000000007</v>
      </c>
      <c r="J89" s="102">
        <v>619.44518000000005</v>
      </c>
      <c r="K89" s="102"/>
      <c r="L89" s="102"/>
      <c r="M89" s="102"/>
      <c r="N89" s="102"/>
      <c r="O89" s="102">
        <v>8338.3449899999996</v>
      </c>
      <c r="P89" s="12"/>
      <c r="Q89" s="218"/>
      <c r="R89" s="214"/>
    </row>
    <row r="90" spans="1:18" s="2" customFormat="1" x14ac:dyDescent="0.2">
      <c r="A90" s="119">
        <v>63</v>
      </c>
      <c r="B90" s="16" t="s">
        <v>1586</v>
      </c>
      <c r="C90" s="101">
        <v>11303</v>
      </c>
      <c r="D90" s="124"/>
      <c r="E90" s="103"/>
      <c r="F90" s="103"/>
      <c r="G90" s="120"/>
      <c r="H90" s="121"/>
      <c r="I90" s="124"/>
      <c r="J90" s="124"/>
      <c r="K90" s="124"/>
      <c r="L90" s="124"/>
      <c r="M90" s="124"/>
      <c r="N90" s="124"/>
      <c r="O90" s="124"/>
      <c r="P90" s="101">
        <v>11303</v>
      </c>
      <c r="Q90" s="218"/>
      <c r="R90" s="214"/>
    </row>
    <row r="91" spans="1:18" s="2" customFormat="1" x14ac:dyDescent="0.2">
      <c r="A91" s="119">
        <v>64</v>
      </c>
      <c r="B91" s="16" t="s">
        <v>1587</v>
      </c>
      <c r="C91" s="102">
        <v>7883</v>
      </c>
      <c r="D91" s="124"/>
      <c r="E91" s="124"/>
      <c r="F91" s="124"/>
      <c r="G91" s="103"/>
      <c r="H91" s="103"/>
      <c r="I91" s="103"/>
      <c r="J91" s="103"/>
      <c r="K91" s="124"/>
      <c r="L91" s="124"/>
      <c r="M91" s="124"/>
      <c r="N91" s="124"/>
      <c r="O91" s="124"/>
      <c r="P91" s="102">
        <v>7883</v>
      </c>
      <c r="Q91" s="218"/>
      <c r="R91" s="214"/>
    </row>
    <row r="92" spans="1:18" s="2" customFormat="1" ht="83.25" customHeight="1" x14ac:dyDescent="0.2">
      <c r="A92" s="119">
        <v>65</v>
      </c>
      <c r="B92" s="16" t="s">
        <v>1588</v>
      </c>
      <c r="C92" s="102">
        <f>I92+J92+O92</f>
        <v>5654.5508900000004</v>
      </c>
      <c r="D92" s="124"/>
      <c r="E92" s="124"/>
      <c r="F92" s="124"/>
      <c r="G92" s="103"/>
      <c r="H92" s="102"/>
      <c r="I92" s="102">
        <v>1199.07186</v>
      </c>
      <c r="J92" s="102">
        <v>608.47902999999997</v>
      </c>
      <c r="K92" s="102"/>
      <c r="L92" s="102"/>
      <c r="M92" s="102"/>
      <c r="N92" s="102"/>
      <c r="O92" s="102">
        <v>3847</v>
      </c>
      <c r="P92" s="124"/>
      <c r="Q92" s="218"/>
      <c r="R92" s="214"/>
    </row>
    <row r="93" spans="1:18" s="2" customFormat="1" ht="33.75" x14ac:dyDescent="0.2">
      <c r="A93" s="119">
        <v>66</v>
      </c>
      <c r="B93" s="16" t="s">
        <v>1589</v>
      </c>
      <c r="C93" s="101">
        <f>I93+J93+K93+O93</f>
        <v>4508.1867999999995</v>
      </c>
      <c r="D93" s="124"/>
      <c r="E93" s="103"/>
      <c r="F93" s="103"/>
      <c r="G93" s="103"/>
      <c r="H93" s="102"/>
      <c r="I93" s="102">
        <v>569.36198999999999</v>
      </c>
      <c r="J93" s="102">
        <v>303.19041000000004</v>
      </c>
      <c r="K93" s="102">
        <v>536.63440000000003</v>
      </c>
      <c r="L93" s="102"/>
      <c r="M93" s="102"/>
      <c r="N93" s="102"/>
      <c r="O93" s="102">
        <v>3099</v>
      </c>
      <c r="P93" s="124"/>
      <c r="Q93" s="218"/>
      <c r="R93" s="214"/>
    </row>
    <row r="94" spans="1:18" s="2" customFormat="1" x14ac:dyDescent="0.2">
      <c r="A94" s="119">
        <v>67</v>
      </c>
      <c r="B94" s="16" t="s">
        <v>905</v>
      </c>
      <c r="C94" s="120">
        <v>2225</v>
      </c>
      <c r="D94" s="124"/>
      <c r="E94" s="124"/>
      <c r="F94" s="124"/>
      <c r="G94" s="103">
        <v>102</v>
      </c>
      <c r="H94" s="123">
        <v>103</v>
      </c>
      <c r="I94" s="103">
        <v>673</v>
      </c>
      <c r="J94" s="120">
        <v>1347</v>
      </c>
      <c r="K94" s="124"/>
      <c r="L94" s="124"/>
      <c r="M94" s="124"/>
      <c r="N94" s="124"/>
      <c r="O94" s="124"/>
      <c r="P94" s="124"/>
      <c r="Q94" s="218"/>
      <c r="R94" s="214"/>
    </row>
    <row r="95" spans="1:18" s="2" customFormat="1" x14ac:dyDescent="0.25">
      <c r="A95" s="119">
        <v>68</v>
      </c>
      <c r="B95" s="16" t="s">
        <v>1590</v>
      </c>
      <c r="C95" s="102">
        <v>8597</v>
      </c>
      <c r="D95" s="12"/>
      <c r="E95" s="12"/>
      <c r="F95" s="12"/>
      <c r="G95" s="103"/>
      <c r="H95" s="123"/>
      <c r="I95" s="103"/>
      <c r="J95" s="120"/>
      <c r="K95" s="12"/>
      <c r="L95" s="12"/>
      <c r="M95" s="12"/>
      <c r="N95" s="12"/>
      <c r="O95" s="12"/>
      <c r="P95" s="102">
        <v>8597</v>
      </c>
      <c r="Q95" s="218"/>
      <c r="R95" s="214"/>
    </row>
    <row r="96" spans="1:18" s="2" customFormat="1" x14ac:dyDescent="0.25">
      <c r="A96" s="119">
        <v>69</v>
      </c>
      <c r="B96" s="16" t="s">
        <v>1632</v>
      </c>
      <c r="C96" s="101">
        <v>7144</v>
      </c>
      <c r="D96" s="12"/>
      <c r="E96" s="103"/>
      <c r="F96" s="103"/>
      <c r="G96" s="103"/>
      <c r="H96" s="121"/>
      <c r="I96" s="12"/>
      <c r="J96" s="12"/>
      <c r="K96" s="12"/>
      <c r="L96" s="12"/>
      <c r="M96" s="12"/>
      <c r="N96" s="12"/>
      <c r="O96" s="12"/>
      <c r="P96" s="101">
        <v>7144</v>
      </c>
      <c r="Q96" s="218"/>
      <c r="R96" s="214"/>
    </row>
    <row r="97" spans="1:22" x14ac:dyDescent="0.25">
      <c r="A97" s="119">
        <v>70</v>
      </c>
      <c r="B97" s="16" t="s">
        <v>1633</v>
      </c>
      <c r="C97" s="102">
        <v>7960</v>
      </c>
      <c r="D97" s="12"/>
      <c r="E97" s="12"/>
      <c r="F97" s="12"/>
      <c r="G97" s="103"/>
      <c r="H97" s="103"/>
      <c r="I97" s="103"/>
      <c r="J97" s="103"/>
      <c r="K97" s="12"/>
      <c r="L97" s="12"/>
      <c r="M97" s="12"/>
      <c r="N97" s="12"/>
      <c r="O97" s="12"/>
      <c r="P97" s="102">
        <v>7960</v>
      </c>
      <c r="R97" s="214"/>
    </row>
    <row r="98" spans="1:22" ht="81" customHeight="1" x14ac:dyDescent="0.25">
      <c r="A98" s="119">
        <v>71</v>
      </c>
      <c r="B98" s="16" t="s">
        <v>1591</v>
      </c>
      <c r="C98" s="101">
        <v>4499.9789599999995</v>
      </c>
      <c r="D98" s="12"/>
      <c r="E98" s="12"/>
      <c r="F98" s="12"/>
      <c r="G98" s="103"/>
      <c r="H98" s="102"/>
      <c r="I98" s="102">
        <v>694.72891000000004</v>
      </c>
      <c r="J98" s="102">
        <v>294.29294999999996</v>
      </c>
      <c r="K98" s="102">
        <v>362.14614</v>
      </c>
      <c r="L98" s="102"/>
      <c r="M98" s="102"/>
      <c r="N98" s="102"/>
      <c r="O98" s="102">
        <v>3148.8109599999993</v>
      </c>
      <c r="P98" s="12"/>
      <c r="R98" s="214"/>
    </row>
    <row r="99" spans="1:22" ht="22.5" x14ac:dyDescent="0.25">
      <c r="A99" s="119">
        <v>72</v>
      </c>
      <c r="B99" s="16" t="s">
        <v>1030</v>
      </c>
      <c r="C99" s="120">
        <v>1021</v>
      </c>
      <c r="D99" s="12"/>
      <c r="E99" s="103">
        <v>47</v>
      </c>
      <c r="F99" s="103">
        <v>49</v>
      </c>
      <c r="G99" s="103">
        <v>306</v>
      </c>
      <c r="H99" s="123">
        <v>618</v>
      </c>
      <c r="I99" s="12"/>
      <c r="J99" s="12"/>
      <c r="K99" s="12"/>
      <c r="L99" s="12"/>
      <c r="M99" s="12"/>
      <c r="N99" s="12"/>
      <c r="O99" s="12"/>
      <c r="P99" s="12"/>
      <c r="R99" s="214"/>
    </row>
    <row r="100" spans="1:22" ht="22.5" x14ac:dyDescent="0.25">
      <c r="A100" s="119">
        <v>73</v>
      </c>
      <c r="B100" s="16" t="s">
        <v>1031</v>
      </c>
      <c r="C100" s="120">
        <v>2041</v>
      </c>
      <c r="D100" s="12"/>
      <c r="E100" s="103">
        <v>94</v>
      </c>
      <c r="F100" s="103">
        <v>98</v>
      </c>
      <c r="G100" s="103">
        <v>612</v>
      </c>
      <c r="H100" s="121">
        <v>1237</v>
      </c>
      <c r="I100" s="12"/>
      <c r="J100" s="12"/>
      <c r="K100" s="12"/>
      <c r="L100" s="12"/>
      <c r="M100" s="12"/>
      <c r="N100" s="12"/>
      <c r="O100" s="12"/>
      <c r="P100" s="12"/>
      <c r="R100" s="214"/>
    </row>
    <row r="101" spans="1:22" ht="73.5" customHeight="1" x14ac:dyDescent="0.25">
      <c r="A101" s="119">
        <v>74</v>
      </c>
      <c r="B101" s="16" t="s">
        <v>1592</v>
      </c>
      <c r="C101" s="101">
        <v>3934</v>
      </c>
      <c r="D101" s="188"/>
      <c r="E101" s="188"/>
      <c r="F101" s="188"/>
      <c r="G101" s="230"/>
      <c r="H101" s="240">
        <v>286.37119999999999</v>
      </c>
      <c r="I101" s="240">
        <v>251.19994999999997</v>
      </c>
      <c r="J101" s="240">
        <v>647.58177999999998</v>
      </c>
      <c r="K101" s="102"/>
      <c r="L101" s="102"/>
      <c r="M101" s="12"/>
      <c r="N101" s="12"/>
      <c r="O101" s="102">
        <v>2748.5682700000002</v>
      </c>
      <c r="P101" s="12"/>
      <c r="R101" s="214"/>
      <c r="V101" s="98"/>
    </row>
    <row r="102" spans="1:22" x14ac:dyDescent="0.25">
      <c r="A102" s="119">
        <v>75</v>
      </c>
      <c r="B102" s="16" t="s">
        <v>909</v>
      </c>
      <c r="C102" s="120">
        <v>2473</v>
      </c>
      <c r="D102" s="12"/>
      <c r="E102" s="12"/>
      <c r="F102" s="12"/>
      <c r="G102" s="103">
        <v>113</v>
      </c>
      <c r="H102" s="123">
        <v>115</v>
      </c>
      <c r="I102" s="103">
        <v>748</v>
      </c>
      <c r="J102" s="120">
        <v>1497</v>
      </c>
      <c r="K102" s="12"/>
      <c r="L102" s="12"/>
      <c r="M102" s="12"/>
      <c r="N102" s="12"/>
      <c r="O102" s="12"/>
      <c r="P102" s="12"/>
      <c r="R102" s="214"/>
    </row>
    <row r="103" spans="1:22" ht="72" customHeight="1" x14ac:dyDescent="0.2">
      <c r="A103" s="119">
        <v>76</v>
      </c>
      <c r="B103" s="16" t="s">
        <v>1593</v>
      </c>
      <c r="C103" s="101">
        <v>6717</v>
      </c>
      <c r="D103" s="124"/>
      <c r="E103" s="124"/>
      <c r="F103" s="124"/>
      <c r="G103" s="103"/>
      <c r="H103" s="102"/>
      <c r="I103" s="102">
        <v>1050.32853</v>
      </c>
      <c r="J103" s="102">
        <v>323.26591999999999</v>
      </c>
      <c r="K103" s="102">
        <v>395.17433999999997</v>
      </c>
      <c r="L103" s="102"/>
      <c r="M103" s="102"/>
      <c r="N103" s="102"/>
      <c r="O103" s="102">
        <v>4948</v>
      </c>
      <c r="P103" s="124"/>
      <c r="R103" s="214"/>
    </row>
    <row r="104" spans="1:22" ht="33.75" x14ac:dyDescent="0.25">
      <c r="A104" s="119">
        <v>77</v>
      </c>
      <c r="B104" s="16" t="s">
        <v>1594</v>
      </c>
      <c r="C104" s="101">
        <v>6645.23</v>
      </c>
      <c r="D104" s="12"/>
      <c r="E104" s="12"/>
      <c r="F104" s="12"/>
      <c r="G104" s="103"/>
      <c r="H104" s="102"/>
      <c r="I104" s="102">
        <v>662.83813000000009</v>
      </c>
      <c r="J104" s="102">
        <v>759.03841</v>
      </c>
      <c r="K104" s="102"/>
      <c r="L104" s="102"/>
      <c r="M104" s="102"/>
      <c r="N104" s="102"/>
      <c r="O104" s="102">
        <v>5223.3534599999994</v>
      </c>
      <c r="P104" s="12"/>
      <c r="R104" s="214"/>
    </row>
    <row r="105" spans="1:22" ht="18" customHeight="1" x14ac:dyDescent="0.25">
      <c r="A105" s="119">
        <v>78</v>
      </c>
      <c r="B105" s="12" t="s">
        <v>910</v>
      </c>
      <c r="C105" s="102">
        <v>454</v>
      </c>
      <c r="D105" s="13"/>
      <c r="E105" s="102">
        <v>21</v>
      </c>
      <c r="F105" s="102">
        <v>22</v>
      </c>
      <c r="G105" s="102">
        <v>136</v>
      </c>
      <c r="H105" s="102">
        <v>275</v>
      </c>
      <c r="I105" s="13"/>
      <c r="J105" s="13"/>
      <c r="K105" s="12"/>
      <c r="L105" s="12"/>
      <c r="M105" s="12"/>
      <c r="N105" s="12"/>
      <c r="O105" s="12"/>
      <c r="P105" s="12"/>
      <c r="R105" s="214"/>
    </row>
    <row r="106" spans="1:22" x14ac:dyDescent="0.25">
      <c r="A106" s="119">
        <v>79</v>
      </c>
      <c r="B106" s="12" t="s">
        <v>911</v>
      </c>
      <c r="C106" s="101">
        <v>1021</v>
      </c>
      <c r="D106" s="13"/>
      <c r="E106" s="102">
        <v>47</v>
      </c>
      <c r="F106" s="102">
        <v>49</v>
      </c>
      <c r="G106" s="102">
        <v>306</v>
      </c>
      <c r="H106" s="102">
        <v>618</v>
      </c>
      <c r="I106" s="13"/>
      <c r="J106" s="13"/>
      <c r="K106" s="12"/>
      <c r="L106" s="12"/>
      <c r="M106" s="12"/>
      <c r="N106" s="12"/>
      <c r="O106" s="12"/>
      <c r="P106" s="12"/>
      <c r="R106" s="214"/>
    </row>
    <row r="107" spans="1:22" ht="22.5" x14ac:dyDescent="0.25">
      <c r="A107" s="119">
        <v>80</v>
      </c>
      <c r="B107" s="12" t="s">
        <v>1032</v>
      </c>
      <c r="C107" s="101">
        <v>2835</v>
      </c>
      <c r="D107" s="13"/>
      <c r="E107" s="102">
        <v>130</v>
      </c>
      <c r="F107" s="102">
        <v>137</v>
      </c>
      <c r="G107" s="102">
        <v>850</v>
      </c>
      <c r="H107" s="101">
        <v>1718</v>
      </c>
      <c r="I107" s="13"/>
      <c r="J107" s="13"/>
      <c r="K107" s="12"/>
      <c r="L107" s="12"/>
      <c r="M107" s="12"/>
      <c r="N107" s="12"/>
      <c r="O107" s="12"/>
      <c r="P107" s="12"/>
      <c r="R107" s="214"/>
    </row>
    <row r="108" spans="1:22" ht="22.5" x14ac:dyDescent="0.25">
      <c r="A108" s="119">
        <v>81</v>
      </c>
      <c r="B108" s="12" t="s">
        <v>1033</v>
      </c>
      <c r="C108" s="101">
        <v>2197</v>
      </c>
      <c r="D108" s="13"/>
      <c r="E108" s="13"/>
      <c r="F108" s="13"/>
      <c r="G108" s="102">
        <v>102</v>
      </c>
      <c r="H108" s="102">
        <v>103</v>
      </c>
      <c r="I108" s="102">
        <v>645</v>
      </c>
      <c r="J108" s="101">
        <v>1347</v>
      </c>
      <c r="K108" s="12"/>
      <c r="L108" s="12"/>
      <c r="M108" s="12"/>
      <c r="N108" s="12"/>
      <c r="O108" s="12"/>
      <c r="P108" s="12"/>
      <c r="R108" s="214"/>
    </row>
    <row r="109" spans="1:22" ht="33.75" x14ac:dyDescent="0.2">
      <c r="A109" s="119">
        <v>82</v>
      </c>
      <c r="B109" s="16" t="s">
        <v>1595</v>
      </c>
      <c r="C109" s="102">
        <v>4353.1545999999998</v>
      </c>
      <c r="D109" s="124"/>
      <c r="E109" s="124"/>
      <c r="F109" s="124"/>
      <c r="G109" s="103"/>
      <c r="H109" s="102"/>
      <c r="I109" s="102">
        <v>449.75454999999999</v>
      </c>
      <c r="J109" s="102">
        <v>261.34663999999998</v>
      </c>
      <c r="K109" s="102">
        <v>324.58848</v>
      </c>
      <c r="L109" s="102"/>
      <c r="M109" s="102"/>
      <c r="N109" s="102"/>
      <c r="O109" s="102">
        <v>3317.4649300000001</v>
      </c>
      <c r="P109" s="124"/>
      <c r="R109" s="214"/>
    </row>
    <row r="110" spans="1:22" x14ac:dyDescent="0.2">
      <c r="A110" s="119">
        <v>83</v>
      </c>
      <c r="B110" s="16" t="s">
        <v>437</v>
      </c>
      <c r="C110" s="120">
        <v>2041</v>
      </c>
      <c r="D110" s="124"/>
      <c r="E110" s="103">
        <v>94</v>
      </c>
      <c r="F110" s="103">
        <v>98</v>
      </c>
      <c r="G110" s="103">
        <v>612</v>
      </c>
      <c r="H110" s="121">
        <v>1237</v>
      </c>
      <c r="I110" s="124"/>
      <c r="J110" s="124"/>
      <c r="K110" s="124"/>
      <c r="L110" s="124"/>
      <c r="M110" s="124"/>
      <c r="N110" s="124"/>
      <c r="O110" s="126"/>
      <c r="P110" s="124"/>
      <c r="R110" s="214"/>
    </row>
    <row r="111" spans="1:22" ht="33.75" x14ac:dyDescent="0.2">
      <c r="A111" s="119">
        <v>84</v>
      </c>
      <c r="B111" s="16" t="s">
        <v>1596</v>
      </c>
      <c r="C111" s="101">
        <v>6030</v>
      </c>
      <c r="D111" s="124"/>
      <c r="E111" s="103"/>
      <c r="F111" s="103"/>
      <c r="G111" s="103"/>
      <c r="H111" s="101"/>
      <c r="I111" s="101"/>
      <c r="J111" s="101"/>
      <c r="K111" s="241">
        <v>215.16167999999999</v>
      </c>
      <c r="L111" s="101"/>
      <c r="M111" s="101"/>
      <c r="N111" s="231"/>
      <c r="O111" s="189"/>
      <c r="P111" s="232">
        <v>5815</v>
      </c>
      <c r="R111" s="214"/>
    </row>
    <row r="112" spans="1:22" ht="33.75" x14ac:dyDescent="0.25">
      <c r="A112" s="119">
        <v>85</v>
      </c>
      <c r="B112" s="16" t="s">
        <v>1597</v>
      </c>
      <c r="C112" s="101">
        <v>6515</v>
      </c>
      <c r="D112" s="12"/>
      <c r="E112" s="12"/>
      <c r="F112" s="12"/>
      <c r="G112" s="103"/>
      <c r="H112" s="102"/>
      <c r="I112" s="102"/>
      <c r="J112" s="102"/>
      <c r="K112" s="241">
        <v>215.16167999999999</v>
      </c>
      <c r="L112" s="102"/>
      <c r="M112" s="102"/>
      <c r="N112" s="233"/>
      <c r="O112" s="189"/>
      <c r="P112" s="190">
        <v>6299.3644800000002</v>
      </c>
      <c r="R112" s="214"/>
    </row>
    <row r="113" spans="1:18" s="2" customFormat="1" ht="33.75" x14ac:dyDescent="0.2">
      <c r="A113" s="119">
        <v>86</v>
      </c>
      <c r="B113" s="16" t="s">
        <v>1598</v>
      </c>
      <c r="C113" s="120">
        <f>K113+P113</f>
        <v>6030.1616800000002</v>
      </c>
      <c r="D113" s="124"/>
      <c r="E113" s="103"/>
      <c r="F113" s="103"/>
      <c r="G113" s="120"/>
      <c r="H113" s="101"/>
      <c r="I113" s="101"/>
      <c r="J113" s="101"/>
      <c r="K113" s="241">
        <v>215.16167999999999</v>
      </c>
      <c r="L113" s="101"/>
      <c r="M113" s="101"/>
      <c r="N113" s="231"/>
      <c r="O113" s="189"/>
      <c r="P113" s="232">
        <v>5815</v>
      </c>
      <c r="Q113" s="218"/>
      <c r="R113" s="214"/>
    </row>
    <row r="114" spans="1:18" s="2" customFormat="1" ht="33.75" x14ac:dyDescent="0.2">
      <c r="A114" s="119">
        <v>87</v>
      </c>
      <c r="B114" s="16" t="s">
        <v>1599</v>
      </c>
      <c r="C114" s="120">
        <f>P114+K114</f>
        <v>6030.1616800000002</v>
      </c>
      <c r="D114" s="124"/>
      <c r="E114" s="124"/>
      <c r="F114" s="124"/>
      <c r="G114" s="103"/>
      <c r="H114" s="101"/>
      <c r="I114" s="101"/>
      <c r="J114" s="101"/>
      <c r="K114" s="241">
        <v>215.16167999999999</v>
      </c>
      <c r="L114" s="101"/>
      <c r="M114" s="101"/>
      <c r="N114" s="231"/>
      <c r="O114" s="189"/>
      <c r="P114" s="232">
        <v>5815</v>
      </c>
      <c r="Q114" s="218"/>
      <c r="R114" s="214"/>
    </row>
    <row r="115" spans="1:18" s="2" customFormat="1" x14ac:dyDescent="0.25">
      <c r="A115" s="119">
        <v>88</v>
      </c>
      <c r="B115" s="16" t="s">
        <v>1600</v>
      </c>
      <c r="C115" s="101">
        <v>7992</v>
      </c>
      <c r="D115" s="12"/>
      <c r="E115" s="12"/>
      <c r="F115" s="12"/>
      <c r="G115" s="103"/>
      <c r="H115" s="103"/>
      <c r="I115" s="103"/>
      <c r="J115" s="120"/>
      <c r="K115" s="12"/>
      <c r="L115" s="12"/>
      <c r="M115" s="12"/>
      <c r="N115" s="12"/>
      <c r="O115" s="71"/>
      <c r="P115" s="101">
        <v>7992</v>
      </c>
      <c r="Q115" s="218"/>
      <c r="R115" s="214"/>
    </row>
    <row r="116" spans="1:18" s="2" customFormat="1" x14ac:dyDescent="0.25">
      <c r="A116" s="119">
        <v>89</v>
      </c>
      <c r="B116" s="16" t="s">
        <v>439</v>
      </c>
      <c r="C116" s="120">
        <v>2041</v>
      </c>
      <c r="D116" s="12"/>
      <c r="E116" s="103">
        <v>94</v>
      </c>
      <c r="F116" s="103">
        <v>98</v>
      </c>
      <c r="G116" s="103">
        <v>612</v>
      </c>
      <c r="H116" s="120">
        <v>1237</v>
      </c>
      <c r="I116" s="12"/>
      <c r="J116" s="12"/>
      <c r="K116" s="12"/>
      <c r="L116" s="12"/>
      <c r="M116" s="12"/>
      <c r="N116" s="12"/>
      <c r="O116" s="12"/>
      <c r="P116" s="12"/>
      <c r="Q116" s="218"/>
      <c r="R116" s="214"/>
    </row>
    <row r="117" spans="1:18" s="2" customFormat="1" ht="22.5" x14ac:dyDescent="0.25">
      <c r="A117" s="119">
        <v>90</v>
      </c>
      <c r="B117" s="16" t="s">
        <v>1034</v>
      </c>
      <c r="C117" s="120">
        <v>3175</v>
      </c>
      <c r="D117" s="12"/>
      <c r="E117" s="103">
        <v>146</v>
      </c>
      <c r="F117" s="103">
        <v>153</v>
      </c>
      <c r="G117" s="103">
        <v>953</v>
      </c>
      <c r="H117" s="120">
        <v>1924</v>
      </c>
      <c r="I117" s="12"/>
      <c r="J117" s="12"/>
      <c r="K117" s="12"/>
      <c r="L117" s="12"/>
      <c r="M117" s="12"/>
      <c r="N117" s="12"/>
      <c r="O117" s="12"/>
      <c r="P117" s="12"/>
      <c r="Q117" s="218"/>
      <c r="R117" s="214"/>
    </row>
    <row r="118" spans="1:18" s="2" customFormat="1" ht="33.75" x14ac:dyDescent="0.25">
      <c r="A118" s="119">
        <v>91</v>
      </c>
      <c r="B118" s="16" t="s">
        <v>1601</v>
      </c>
      <c r="C118" s="101">
        <v>6030</v>
      </c>
      <c r="D118" s="12"/>
      <c r="E118" s="102"/>
      <c r="F118" s="102"/>
      <c r="G118" s="101"/>
      <c r="H118" s="101"/>
      <c r="I118" s="101"/>
      <c r="J118" s="101"/>
      <c r="K118" s="101">
        <v>215</v>
      </c>
      <c r="L118" s="101"/>
      <c r="M118" s="101"/>
      <c r="N118" s="101"/>
      <c r="O118" s="101"/>
      <c r="P118" s="13">
        <v>5815</v>
      </c>
      <c r="Q118" s="218"/>
      <c r="R118" s="214"/>
    </row>
    <row r="119" spans="1:18" s="2" customFormat="1" ht="22.5" x14ac:dyDescent="0.25">
      <c r="A119" s="119">
        <v>92</v>
      </c>
      <c r="B119" s="16" t="s">
        <v>1035</v>
      </c>
      <c r="C119" s="103">
        <v>495</v>
      </c>
      <c r="D119" s="12"/>
      <c r="E119" s="12"/>
      <c r="F119" s="12"/>
      <c r="G119" s="103">
        <v>23</v>
      </c>
      <c r="H119" s="103">
        <v>23</v>
      </c>
      <c r="I119" s="103">
        <v>150</v>
      </c>
      <c r="J119" s="103">
        <v>299</v>
      </c>
      <c r="K119" s="12"/>
      <c r="L119" s="12"/>
      <c r="M119" s="12"/>
      <c r="N119" s="12"/>
      <c r="O119" s="12"/>
      <c r="P119" s="12"/>
      <c r="Q119" s="218"/>
      <c r="R119" s="214"/>
    </row>
    <row r="120" spans="1:18" s="2" customFormat="1" x14ac:dyDescent="0.2">
      <c r="A120" s="119">
        <v>93</v>
      </c>
      <c r="B120" s="16" t="s">
        <v>1602</v>
      </c>
      <c r="C120" s="101">
        <v>2594.89995</v>
      </c>
      <c r="D120" s="124"/>
      <c r="E120" s="124"/>
      <c r="F120" s="124"/>
      <c r="G120" s="103"/>
      <c r="H120" s="103"/>
      <c r="I120" s="101">
        <v>2594.89995</v>
      </c>
      <c r="J120" s="103"/>
      <c r="K120" s="124"/>
      <c r="L120" s="124"/>
      <c r="M120" s="124"/>
      <c r="N120" s="124"/>
      <c r="O120" s="124"/>
      <c r="P120" s="124"/>
      <c r="Q120" s="218"/>
      <c r="R120" s="214"/>
    </row>
    <row r="121" spans="1:18" s="2" customFormat="1" x14ac:dyDescent="0.2">
      <c r="A121" s="119">
        <v>94</v>
      </c>
      <c r="B121" s="16" t="s">
        <v>1634</v>
      </c>
      <c r="C121" s="101">
        <v>5000</v>
      </c>
      <c r="D121" s="124"/>
      <c r="E121" s="124"/>
      <c r="F121" s="124"/>
      <c r="G121" s="103"/>
      <c r="H121" s="103"/>
      <c r="I121" s="103"/>
      <c r="J121" s="120"/>
      <c r="K121" s="124"/>
      <c r="L121" s="124"/>
      <c r="M121" s="124"/>
      <c r="N121" s="124"/>
      <c r="O121" s="124"/>
      <c r="P121" s="101">
        <v>5000</v>
      </c>
      <c r="Q121" s="218"/>
      <c r="R121" s="214"/>
    </row>
    <row r="122" spans="1:18" s="2" customFormat="1" ht="33.75" x14ac:dyDescent="0.25">
      <c r="A122" s="119">
        <v>95</v>
      </c>
      <c r="B122" s="16" t="s">
        <v>1603</v>
      </c>
      <c r="C122" s="101">
        <v>21992</v>
      </c>
      <c r="D122" s="12"/>
      <c r="E122" s="103"/>
      <c r="F122" s="103"/>
      <c r="G122" s="103"/>
      <c r="H122" s="101"/>
      <c r="I122" s="101"/>
      <c r="J122" s="101"/>
      <c r="K122" s="241">
        <v>192.45657</v>
      </c>
      <c r="L122" s="101">
        <v>1068.5580199999999</v>
      </c>
      <c r="M122" s="101"/>
      <c r="N122" s="101"/>
      <c r="O122" s="101">
        <v>20731.255410000002</v>
      </c>
      <c r="P122" s="12"/>
      <c r="Q122" s="218"/>
      <c r="R122" s="214"/>
    </row>
    <row r="123" spans="1:18" s="2" customFormat="1" x14ac:dyDescent="0.25">
      <c r="A123" s="119">
        <v>96</v>
      </c>
      <c r="B123" s="16" t="s">
        <v>1635</v>
      </c>
      <c r="C123" s="102">
        <v>7960</v>
      </c>
      <c r="D123" s="12"/>
      <c r="E123" s="12"/>
      <c r="F123" s="12"/>
      <c r="G123" s="103"/>
      <c r="H123" s="103"/>
      <c r="I123" s="103"/>
      <c r="J123" s="103"/>
      <c r="K123" s="12"/>
      <c r="L123" s="12"/>
      <c r="M123" s="12"/>
      <c r="N123" s="12"/>
      <c r="O123" s="12"/>
      <c r="P123" s="102">
        <v>7960</v>
      </c>
      <c r="Q123" s="218"/>
      <c r="R123" s="214"/>
    </row>
    <row r="124" spans="1:18" s="2" customFormat="1" x14ac:dyDescent="0.25">
      <c r="A124" s="119">
        <v>97</v>
      </c>
      <c r="B124" s="16" t="s">
        <v>1604</v>
      </c>
      <c r="C124" s="102">
        <v>6721</v>
      </c>
      <c r="D124" s="12"/>
      <c r="E124" s="12"/>
      <c r="F124" s="12"/>
      <c r="G124" s="103"/>
      <c r="H124" s="103"/>
      <c r="I124" s="103"/>
      <c r="J124" s="103"/>
      <c r="K124" s="12"/>
      <c r="L124" s="12"/>
      <c r="M124" s="12"/>
      <c r="N124" s="12"/>
      <c r="O124" s="12"/>
      <c r="P124" s="102">
        <v>6721</v>
      </c>
      <c r="Q124" s="218"/>
      <c r="R124" s="214"/>
    </row>
    <row r="125" spans="1:18" s="2" customFormat="1" x14ac:dyDescent="0.25">
      <c r="A125" s="119">
        <v>98</v>
      </c>
      <c r="B125" s="16" t="s">
        <v>1606</v>
      </c>
      <c r="C125" s="120">
        <v>1221</v>
      </c>
      <c r="D125" s="12"/>
      <c r="E125" s="12"/>
      <c r="F125" s="12"/>
      <c r="G125" s="103">
        <v>57</v>
      </c>
      <c r="H125" s="103">
        <v>57</v>
      </c>
      <c r="I125" s="103">
        <v>358</v>
      </c>
      <c r="J125" s="103">
        <v>748</v>
      </c>
      <c r="K125" s="12"/>
      <c r="L125" s="12"/>
      <c r="M125" s="12"/>
      <c r="N125" s="12"/>
      <c r="O125" s="12"/>
      <c r="P125" s="13"/>
      <c r="Q125" s="218"/>
      <c r="R125" s="214"/>
    </row>
    <row r="126" spans="1:18" s="2" customFormat="1" x14ac:dyDescent="0.25">
      <c r="A126" s="119">
        <v>99</v>
      </c>
      <c r="B126" s="16" t="s">
        <v>1605</v>
      </c>
      <c r="C126" s="120">
        <v>8224</v>
      </c>
      <c r="D126" s="12"/>
      <c r="E126" s="12"/>
      <c r="F126" s="12"/>
      <c r="G126" s="103"/>
      <c r="H126" s="103"/>
      <c r="I126" s="103"/>
      <c r="J126" s="103"/>
      <c r="K126" s="12"/>
      <c r="L126" s="12"/>
      <c r="M126" s="12"/>
      <c r="N126" s="12"/>
      <c r="O126" s="12"/>
      <c r="P126" s="13">
        <v>8224</v>
      </c>
      <c r="Q126" s="218"/>
      <c r="R126" s="214"/>
    </row>
    <row r="127" spans="1:18" s="2" customFormat="1" ht="22.5" x14ac:dyDescent="0.25">
      <c r="A127" s="119">
        <v>100</v>
      </c>
      <c r="B127" s="16" t="s">
        <v>1037</v>
      </c>
      <c r="C127" s="103">
        <v>610</v>
      </c>
      <c r="D127" s="12"/>
      <c r="E127" s="12"/>
      <c r="F127" s="12"/>
      <c r="G127" s="103">
        <v>28</v>
      </c>
      <c r="H127" s="103">
        <v>29</v>
      </c>
      <c r="I127" s="103">
        <v>179</v>
      </c>
      <c r="J127" s="103">
        <v>374</v>
      </c>
      <c r="K127" s="12"/>
      <c r="L127" s="12"/>
      <c r="M127" s="12"/>
      <c r="N127" s="12"/>
      <c r="O127" s="12"/>
      <c r="P127" s="12"/>
      <c r="Q127" s="218"/>
      <c r="R127" s="214"/>
    </row>
    <row r="128" spans="1:18" s="2" customFormat="1" ht="22.5" x14ac:dyDescent="0.25">
      <c r="A128" s="119">
        <v>101</v>
      </c>
      <c r="B128" s="16" t="s">
        <v>1038</v>
      </c>
      <c r="C128" s="120">
        <v>2225</v>
      </c>
      <c r="D128" s="12"/>
      <c r="E128" s="12"/>
      <c r="F128" s="12"/>
      <c r="G128" s="103">
        <v>102</v>
      </c>
      <c r="H128" s="103">
        <v>103</v>
      </c>
      <c r="I128" s="103">
        <v>673</v>
      </c>
      <c r="J128" s="120">
        <v>1347</v>
      </c>
      <c r="K128" s="12"/>
      <c r="L128" s="12"/>
      <c r="M128" s="12"/>
      <c r="N128" s="12"/>
      <c r="O128" s="12"/>
      <c r="P128" s="12"/>
      <c r="Q128" s="218"/>
      <c r="R128" s="214"/>
    </row>
    <row r="129" spans="1:21" ht="22.5" x14ac:dyDescent="0.25">
      <c r="A129" s="119">
        <v>102</v>
      </c>
      <c r="B129" s="16" t="s">
        <v>1039</v>
      </c>
      <c r="C129" s="120">
        <v>2473</v>
      </c>
      <c r="D129" s="12"/>
      <c r="E129" s="12"/>
      <c r="F129" s="12"/>
      <c r="G129" s="103">
        <v>113</v>
      </c>
      <c r="H129" s="103">
        <v>115</v>
      </c>
      <c r="I129" s="103">
        <v>748</v>
      </c>
      <c r="J129" s="120">
        <v>1497</v>
      </c>
      <c r="K129" s="12"/>
      <c r="L129" s="12"/>
      <c r="M129" s="12"/>
      <c r="N129" s="12"/>
      <c r="O129" s="12"/>
      <c r="P129" s="12"/>
      <c r="R129" s="214"/>
    </row>
    <row r="130" spans="1:21" x14ac:dyDescent="0.25">
      <c r="A130" s="119">
        <v>103</v>
      </c>
      <c r="B130" s="16" t="s">
        <v>912</v>
      </c>
      <c r="C130" s="103">
        <v>488</v>
      </c>
      <c r="D130" s="12"/>
      <c r="E130" s="12"/>
      <c r="F130" s="12"/>
      <c r="G130" s="103">
        <v>23</v>
      </c>
      <c r="H130" s="103">
        <v>23</v>
      </c>
      <c r="I130" s="103">
        <v>143</v>
      </c>
      <c r="J130" s="103">
        <v>299</v>
      </c>
      <c r="K130" s="12"/>
      <c r="L130" s="12"/>
      <c r="M130" s="12"/>
      <c r="N130" s="12"/>
      <c r="O130" s="12"/>
      <c r="P130" s="12"/>
      <c r="R130" s="214"/>
    </row>
    <row r="131" spans="1:21" x14ac:dyDescent="0.25">
      <c r="A131" s="119">
        <v>104</v>
      </c>
      <c r="B131" s="16" t="s">
        <v>1607</v>
      </c>
      <c r="C131" s="102">
        <v>7883</v>
      </c>
      <c r="D131" s="12"/>
      <c r="E131" s="12"/>
      <c r="F131" s="12"/>
      <c r="G131" s="103"/>
      <c r="H131" s="103"/>
      <c r="I131" s="103"/>
      <c r="J131" s="103"/>
      <c r="K131" s="12"/>
      <c r="L131" s="12"/>
      <c r="M131" s="12"/>
      <c r="N131" s="12"/>
      <c r="O131" s="12"/>
      <c r="P131" s="102">
        <v>7883</v>
      </c>
      <c r="R131" s="214"/>
    </row>
    <row r="132" spans="1:21" ht="22.5" x14ac:dyDescent="0.25">
      <c r="A132" s="119">
        <v>105</v>
      </c>
      <c r="B132" s="16" t="s">
        <v>1608</v>
      </c>
      <c r="C132" s="101">
        <v>4764</v>
      </c>
      <c r="D132" s="12"/>
      <c r="E132" s="103"/>
      <c r="F132" s="103"/>
      <c r="G132" s="103"/>
      <c r="H132" s="120"/>
      <c r="I132" s="101">
        <v>4764.4783100000004</v>
      </c>
      <c r="J132" s="12"/>
      <c r="K132" s="12"/>
      <c r="L132" s="12"/>
      <c r="M132" s="12"/>
      <c r="N132" s="12"/>
      <c r="O132" s="12"/>
      <c r="P132" s="12"/>
      <c r="R132" s="214"/>
    </row>
    <row r="133" spans="1:21" ht="33.75" x14ac:dyDescent="0.2">
      <c r="A133" s="119">
        <v>106</v>
      </c>
      <c r="B133" s="16" t="s">
        <v>1609</v>
      </c>
      <c r="C133" s="101">
        <v>11815</v>
      </c>
      <c r="D133" s="124"/>
      <c r="E133" s="124"/>
      <c r="F133" s="124"/>
      <c r="G133" s="103"/>
      <c r="H133" s="102"/>
      <c r="I133" s="102"/>
      <c r="J133" s="102"/>
      <c r="K133" s="240">
        <v>192.45657</v>
      </c>
      <c r="L133" s="102">
        <v>1249.5694999999998</v>
      </c>
      <c r="M133" s="102"/>
      <c r="N133" s="102"/>
      <c r="O133" s="102">
        <v>10372.933929999999</v>
      </c>
      <c r="P133" s="124"/>
      <c r="R133" s="214"/>
    </row>
    <row r="134" spans="1:21" x14ac:dyDescent="0.25">
      <c r="A134" s="119">
        <v>107</v>
      </c>
      <c r="B134" s="16" t="s">
        <v>1610</v>
      </c>
      <c r="C134" s="101">
        <v>9764</v>
      </c>
      <c r="D134" s="12"/>
      <c r="E134" s="12"/>
      <c r="F134" s="12"/>
      <c r="G134" s="103"/>
      <c r="H134" s="103"/>
      <c r="I134" s="103"/>
      <c r="J134" s="120"/>
      <c r="K134" s="12"/>
      <c r="L134" s="12"/>
      <c r="M134" s="12"/>
      <c r="N134" s="12"/>
      <c r="O134" s="12"/>
      <c r="P134" s="101">
        <v>9764</v>
      </c>
      <c r="R134" s="214"/>
    </row>
    <row r="135" spans="1:21" x14ac:dyDescent="0.2">
      <c r="A135" s="119">
        <v>108</v>
      </c>
      <c r="B135" s="16" t="s">
        <v>914</v>
      </c>
      <c r="C135" s="120">
        <v>1021</v>
      </c>
      <c r="D135" s="124"/>
      <c r="E135" s="103">
        <v>47</v>
      </c>
      <c r="F135" s="103">
        <v>49</v>
      </c>
      <c r="G135" s="103">
        <v>306</v>
      </c>
      <c r="H135" s="103">
        <v>618</v>
      </c>
      <c r="I135" s="124"/>
      <c r="J135" s="124"/>
      <c r="K135" s="124"/>
      <c r="L135" s="124"/>
      <c r="M135" s="124"/>
      <c r="N135" s="124"/>
      <c r="O135" s="124"/>
      <c r="P135" s="124"/>
      <c r="R135" s="214"/>
    </row>
    <row r="136" spans="1:21" ht="45" x14ac:dyDescent="0.2">
      <c r="A136" s="119">
        <v>109</v>
      </c>
      <c r="B136" s="16" t="s">
        <v>1611</v>
      </c>
      <c r="C136" s="120">
        <v>12611.32</v>
      </c>
      <c r="D136" s="124"/>
      <c r="E136" s="124"/>
      <c r="F136" s="124"/>
      <c r="G136" s="103"/>
      <c r="H136" s="102"/>
      <c r="I136" s="102">
        <v>679.79009000000008</v>
      </c>
      <c r="J136" s="102">
        <v>786.56061</v>
      </c>
      <c r="K136" s="102"/>
      <c r="L136" s="102"/>
      <c r="M136" s="102"/>
      <c r="N136" s="102"/>
      <c r="O136" s="102">
        <v>11145</v>
      </c>
      <c r="P136" s="124"/>
      <c r="R136" s="214"/>
    </row>
    <row r="137" spans="1:21" ht="33.75" x14ac:dyDescent="0.2">
      <c r="A137" s="119">
        <v>110</v>
      </c>
      <c r="B137" s="16" t="s">
        <v>1612</v>
      </c>
      <c r="C137" s="101">
        <v>6660</v>
      </c>
      <c r="D137" s="124"/>
      <c r="E137" s="124"/>
      <c r="F137" s="124"/>
      <c r="G137" s="103"/>
      <c r="H137" s="102"/>
      <c r="I137" s="102"/>
      <c r="J137" s="102"/>
      <c r="K137" s="102">
        <f>C137-P137</f>
        <v>215</v>
      </c>
      <c r="L137" s="102"/>
      <c r="M137" s="102"/>
      <c r="N137" s="102"/>
      <c r="O137" s="102"/>
      <c r="P137" s="13">
        <v>6445</v>
      </c>
      <c r="R137" s="214"/>
    </row>
    <row r="138" spans="1:21" x14ac:dyDescent="0.2">
      <c r="A138" s="119">
        <v>111</v>
      </c>
      <c r="B138" s="16" t="s">
        <v>916</v>
      </c>
      <c r="C138" s="103">
        <v>610</v>
      </c>
      <c r="D138" s="124"/>
      <c r="E138" s="124"/>
      <c r="F138" s="124"/>
      <c r="G138" s="103">
        <v>28</v>
      </c>
      <c r="H138" s="103">
        <v>29</v>
      </c>
      <c r="I138" s="103">
        <v>179</v>
      </c>
      <c r="J138" s="103">
        <v>374</v>
      </c>
      <c r="K138" s="124"/>
      <c r="L138" s="124"/>
      <c r="M138" s="124"/>
      <c r="N138" s="124"/>
      <c r="O138" s="124"/>
      <c r="P138" s="124"/>
      <c r="R138" s="214"/>
    </row>
    <row r="139" spans="1:21" ht="33.75" x14ac:dyDescent="0.25">
      <c r="A139" s="119">
        <v>112</v>
      </c>
      <c r="B139" s="16" t="s">
        <v>1613</v>
      </c>
      <c r="C139" s="101">
        <v>6030</v>
      </c>
      <c r="D139" s="12"/>
      <c r="E139" s="103"/>
      <c r="F139" s="103"/>
      <c r="G139" s="120"/>
      <c r="H139" s="120"/>
      <c r="I139" s="12"/>
      <c r="J139" s="12"/>
      <c r="K139" s="102">
        <v>215.16167999999999</v>
      </c>
      <c r="L139" s="102"/>
      <c r="M139" s="102"/>
      <c r="N139" s="102"/>
      <c r="O139" s="102"/>
      <c r="P139" s="191">
        <v>5815.1542799999997</v>
      </c>
      <c r="R139" s="214"/>
    </row>
    <row r="140" spans="1:21" ht="22.5" x14ac:dyDescent="0.25">
      <c r="A140" s="119">
        <v>113</v>
      </c>
      <c r="B140" s="16" t="s">
        <v>1042</v>
      </c>
      <c r="C140" s="101">
        <v>1236</v>
      </c>
      <c r="D140" s="12"/>
      <c r="E140" s="12"/>
      <c r="F140" s="12"/>
      <c r="G140" s="102">
        <v>57</v>
      </c>
      <c r="H140" s="102">
        <v>57</v>
      </c>
      <c r="I140" s="102">
        <v>374</v>
      </c>
      <c r="J140" s="102">
        <v>748</v>
      </c>
      <c r="K140" s="12"/>
      <c r="L140" s="12"/>
      <c r="M140" s="12"/>
      <c r="N140" s="12"/>
      <c r="O140" s="12"/>
      <c r="P140" s="12"/>
      <c r="R140" s="214"/>
    </row>
    <row r="141" spans="1:21" x14ac:dyDescent="0.2">
      <c r="A141" s="119">
        <v>114</v>
      </c>
      <c r="B141" s="16" t="s">
        <v>458</v>
      </c>
      <c r="C141" s="120">
        <v>2197</v>
      </c>
      <c r="D141" s="124"/>
      <c r="E141" s="124"/>
      <c r="F141" s="124"/>
      <c r="G141" s="103">
        <v>102</v>
      </c>
      <c r="H141" s="103">
        <v>103</v>
      </c>
      <c r="I141" s="103">
        <v>645</v>
      </c>
      <c r="J141" s="120">
        <v>1347</v>
      </c>
      <c r="K141" s="124"/>
      <c r="L141" s="124"/>
      <c r="M141" s="124"/>
      <c r="N141" s="124"/>
      <c r="O141" s="124"/>
      <c r="P141" s="124"/>
      <c r="R141" s="214"/>
    </row>
    <row r="142" spans="1:21" x14ac:dyDescent="0.2">
      <c r="A142" s="119">
        <v>115</v>
      </c>
      <c r="B142" s="16" t="s">
        <v>1614</v>
      </c>
      <c r="C142" s="102">
        <v>2700.0351900000001</v>
      </c>
      <c r="D142" s="124"/>
      <c r="E142" s="124"/>
      <c r="F142" s="124"/>
      <c r="G142" s="103"/>
      <c r="H142" s="103"/>
      <c r="I142" s="102">
        <v>2700.0351900000001</v>
      </c>
      <c r="J142" s="103"/>
      <c r="K142" s="124"/>
      <c r="L142" s="124"/>
      <c r="M142" s="124"/>
      <c r="N142" s="124"/>
      <c r="O142" s="124"/>
      <c r="P142" s="124"/>
      <c r="R142" s="214"/>
    </row>
    <row r="143" spans="1:21" ht="45" x14ac:dyDescent="0.2">
      <c r="A143" s="119">
        <v>116</v>
      </c>
      <c r="B143" s="16" t="s">
        <v>1616</v>
      </c>
      <c r="C143" s="103">
        <v>4714.75</v>
      </c>
      <c r="D143" s="124"/>
      <c r="E143" s="124"/>
      <c r="F143" s="124"/>
      <c r="G143" s="103"/>
      <c r="H143" s="102"/>
      <c r="I143" s="102">
        <v>800.35291000000007</v>
      </c>
      <c r="J143" s="102">
        <v>649.23919999999987</v>
      </c>
      <c r="K143" s="102"/>
      <c r="L143" s="102"/>
      <c r="M143" s="102"/>
      <c r="N143" s="102"/>
      <c r="O143" s="102">
        <v>3265.1578899999995</v>
      </c>
      <c r="P143" s="124"/>
      <c r="R143" s="214"/>
    </row>
    <row r="144" spans="1:21" ht="33.75" x14ac:dyDescent="0.2">
      <c r="A144" s="119">
        <v>117</v>
      </c>
      <c r="B144" s="16" t="s">
        <v>1615</v>
      </c>
      <c r="C144" s="102">
        <v>5722.3870999999999</v>
      </c>
      <c r="D144" s="124"/>
      <c r="E144" s="124"/>
      <c r="F144" s="124"/>
      <c r="G144" s="103"/>
      <c r="H144" s="240">
        <v>211.9171</v>
      </c>
      <c r="I144" s="240">
        <v>251.19994999999997</v>
      </c>
      <c r="J144" s="240">
        <v>824.17494999999997</v>
      </c>
      <c r="K144" s="102"/>
      <c r="L144" s="102"/>
      <c r="M144" s="102"/>
      <c r="N144" s="124"/>
      <c r="O144" s="102">
        <v>4435.0950999999995</v>
      </c>
      <c r="P144" s="124"/>
      <c r="R144" s="214"/>
      <c r="U144" s="116">
        <f>C144-I144-J144-O144</f>
        <v>211.91710000000057</v>
      </c>
    </row>
    <row r="145" spans="1:18" s="2" customFormat="1" x14ac:dyDescent="0.2">
      <c r="A145" s="119">
        <v>118</v>
      </c>
      <c r="B145" s="16" t="s">
        <v>917</v>
      </c>
      <c r="C145" s="103">
        <v>618</v>
      </c>
      <c r="D145" s="124"/>
      <c r="E145" s="124"/>
      <c r="F145" s="124"/>
      <c r="G145" s="103">
        <v>28</v>
      </c>
      <c r="H145" s="103">
        <v>29</v>
      </c>
      <c r="I145" s="103">
        <v>187</v>
      </c>
      <c r="J145" s="103">
        <v>374</v>
      </c>
      <c r="K145" s="124"/>
      <c r="L145" s="124"/>
      <c r="M145" s="124"/>
      <c r="N145" s="124"/>
      <c r="O145" s="124"/>
      <c r="P145" s="124"/>
      <c r="Q145" s="218"/>
      <c r="R145" s="214"/>
    </row>
    <row r="146" spans="1:18" s="2" customFormat="1" ht="22.5" x14ac:dyDescent="0.25">
      <c r="A146" s="119">
        <v>119</v>
      </c>
      <c r="B146" s="16" t="s">
        <v>1617</v>
      </c>
      <c r="C146" s="102">
        <v>12768</v>
      </c>
      <c r="D146" s="12"/>
      <c r="E146" s="12"/>
      <c r="F146" s="12"/>
      <c r="G146" s="103"/>
      <c r="H146" s="103"/>
      <c r="I146" s="103"/>
      <c r="J146" s="103"/>
      <c r="K146" s="12"/>
      <c r="L146" s="12"/>
      <c r="M146" s="12"/>
      <c r="N146" s="12"/>
      <c r="O146" s="12"/>
      <c r="P146" s="191">
        <v>12768</v>
      </c>
      <c r="Q146" s="218"/>
      <c r="R146" s="214"/>
    </row>
    <row r="147" spans="1:18" s="2" customFormat="1" ht="22.5" x14ac:dyDescent="0.25">
      <c r="A147" s="119">
        <v>120</v>
      </c>
      <c r="B147" s="16" t="s">
        <v>1618</v>
      </c>
      <c r="C147" s="101">
        <v>7768</v>
      </c>
      <c r="D147" s="12"/>
      <c r="E147" s="12"/>
      <c r="F147" s="12"/>
      <c r="G147" s="103"/>
      <c r="H147" s="103"/>
      <c r="I147" s="103"/>
      <c r="J147" s="103"/>
      <c r="K147" s="12"/>
      <c r="L147" s="12"/>
      <c r="M147" s="12"/>
      <c r="N147" s="12"/>
      <c r="O147" s="12"/>
      <c r="P147" s="192">
        <v>7768</v>
      </c>
      <c r="Q147" s="218"/>
      <c r="R147" s="214"/>
    </row>
    <row r="148" spans="1:18" s="2" customFormat="1" ht="22.5" x14ac:dyDescent="0.25">
      <c r="A148" s="119">
        <v>121</v>
      </c>
      <c r="B148" s="16" t="s">
        <v>1043</v>
      </c>
      <c r="C148" s="103">
        <v>610</v>
      </c>
      <c r="D148" s="12"/>
      <c r="E148" s="12"/>
      <c r="F148" s="12"/>
      <c r="G148" s="103">
        <v>28</v>
      </c>
      <c r="H148" s="103">
        <v>29</v>
      </c>
      <c r="I148" s="103">
        <v>179</v>
      </c>
      <c r="J148" s="103">
        <v>374</v>
      </c>
      <c r="K148" s="12"/>
      <c r="L148" s="12"/>
      <c r="M148" s="12"/>
      <c r="N148" s="12"/>
      <c r="O148" s="12"/>
      <c r="P148" s="12"/>
      <c r="Q148" s="218"/>
      <c r="R148" s="214"/>
    </row>
    <row r="149" spans="1:18" s="2" customFormat="1" x14ac:dyDescent="0.25">
      <c r="A149" s="119">
        <v>122</v>
      </c>
      <c r="B149" s="193" t="s">
        <v>1719</v>
      </c>
      <c r="C149" s="53">
        <v>6265</v>
      </c>
      <c r="D149" s="189"/>
      <c r="E149" s="189"/>
      <c r="F149" s="189"/>
      <c r="G149" s="189"/>
      <c r="H149" s="53"/>
      <c r="I149" s="189"/>
      <c r="J149" s="189"/>
      <c r="K149" s="189"/>
      <c r="L149" s="189"/>
      <c r="M149" s="189"/>
      <c r="N149" s="189"/>
      <c r="O149" s="189"/>
      <c r="P149" s="102">
        <v>6265.152</v>
      </c>
      <c r="Q149" s="218"/>
      <c r="R149" s="214"/>
    </row>
    <row r="150" spans="1:18" s="2" customFormat="1" x14ac:dyDescent="0.25">
      <c r="A150" s="119">
        <v>123</v>
      </c>
      <c r="B150" s="16" t="s">
        <v>463</v>
      </c>
      <c r="C150" s="103">
        <v>198</v>
      </c>
      <c r="D150" s="12"/>
      <c r="E150" s="12"/>
      <c r="F150" s="12"/>
      <c r="G150" s="103">
        <v>9</v>
      </c>
      <c r="H150" s="103">
        <v>9</v>
      </c>
      <c r="I150" s="103">
        <v>60</v>
      </c>
      <c r="J150" s="103">
        <v>120</v>
      </c>
      <c r="K150" s="12"/>
      <c r="L150" s="12"/>
      <c r="M150" s="12"/>
      <c r="N150" s="12"/>
      <c r="O150" s="12"/>
      <c r="P150" s="12"/>
      <c r="Q150" s="218"/>
      <c r="R150" s="214"/>
    </row>
    <row r="151" spans="1:18" s="2" customFormat="1" x14ac:dyDescent="0.25">
      <c r="A151" s="119">
        <v>124</v>
      </c>
      <c r="B151" s="16" t="s">
        <v>1619</v>
      </c>
      <c r="C151" s="101">
        <v>6961</v>
      </c>
      <c r="D151" s="12"/>
      <c r="E151" s="12"/>
      <c r="F151" s="12"/>
      <c r="G151" s="103"/>
      <c r="H151" s="103"/>
      <c r="I151" s="103"/>
      <c r="J151" s="103"/>
      <c r="K151" s="12"/>
      <c r="L151" s="12"/>
      <c r="M151" s="12"/>
      <c r="N151" s="12"/>
      <c r="O151" s="12"/>
      <c r="P151" s="101">
        <v>6961</v>
      </c>
      <c r="Q151" s="218"/>
      <c r="R151" s="214"/>
    </row>
    <row r="152" spans="1:18" s="2" customFormat="1" x14ac:dyDescent="0.2">
      <c r="A152" s="119">
        <v>125</v>
      </c>
      <c r="B152" s="16" t="s">
        <v>921</v>
      </c>
      <c r="C152" s="120">
        <v>1113</v>
      </c>
      <c r="D152" s="124"/>
      <c r="E152" s="124"/>
      <c r="F152" s="124"/>
      <c r="G152" s="103">
        <v>51</v>
      </c>
      <c r="H152" s="103">
        <v>52</v>
      </c>
      <c r="I152" s="103">
        <v>337</v>
      </c>
      <c r="J152" s="103">
        <v>673</v>
      </c>
      <c r="K152" s="124"/>
      <c r="L152" s="124"/>
      <c r="M152" s="124"/>
      <c r="N152" s="124"/>
      <c r="O152" s="124"/>
      <c r="P152" s="124"/>
      <c r="Q152" s="218"/>
      <c r="R152" s="214"/>
    </row>
    <row r="153" spans="1:18" s="2" customFormat="1" x14ac:dyDescent="0.2">
      <c r="A153" s="119">
        <v>126</v>
      </c>
      <c r="B153" s="16" t="s">
        <v>1620</v>
      </c>
      <c r="C153" s="120">
        <v>7458</v>
      </c>
      <c r="D153" s="124"/>
      <c r="E153" s="103"/>
      <c r="F153" s="103"/>
      <c r="G153" s="103"/>
      <c r="H153" s="103"/>
      <c r="I153" s="124"/>
      <c r="J153" s="124"/>
      <c r="K153" s="124"/>
      <c r="L153" s="124"/>
      <c r="M153" s="124"/>
      <c r="N153" s="124"/>
      <c r="O153" s="124"/>
      <c r="P153" s="192">
        <v>7458</v>
      </c>
      <c r="Q153" s="218"/>
      <c r="R153" s="214"/>
    </row>
    <row r="154" spans="1:18" s="2" customFormat="1" ht="33.75" x14ac:dyDescent="0.25">
      <c r="A154" s="119">
        <v>127</v>
      </c>
      <c r="B154" s="16" t="s">
        <v>1621</v>
      </c>
      <c r="C154" s="101">
        <v>3960.8611500000006</v>
      </c>
      <c r="D154" s="12"/>
      <c r="E154" s="103"/>
      <c r="F154" s="103"/>
      <c r="G154" s="103"/>
      <c r="H154" s="240">
        <v>204.10114999999999</v>
      </c>
      <c r="I154" s="240">
        <v>251.19994999999997</v>
      </c>
      <c r="J154" s="240">
        <v>742.17995000000008</v>
      </c>
      <c r="K154" s="102"/>
      <c r="L154" s="102"/>
      <c r="M154" s="102"/>
      <c r="N154" s="12"/>
      <c r="O154" s="102">
        <v>2763.3801000000003</v>
      </c>
      <c r="P154" s="12"/>
      <c r="Q154" s="218"/>
      <c r="R154" s="214"/>
    </row>
    <row r="155" spans="1:18" s="2" customFormat="1" x14ac:dyDescent="0.2">
      <c r="A155" s="119">
        <v>128</v>
      </c>
      <c r="B155" s="16" t="s">
        <v>1636</v>
      </c>
      <c r="C155" s="120">
        <v>8470</v>
      </c>
      <c r="D155" s="124"/>
      <c r="E155" s="103"/>
      <c r="F155" s="103"/>
      <c r="G155" s="103"/>
      <c r="H155" s="103"/>
      <c r="I155" s="124"/>
      <c r="J155" s="124"/>
      <c r="K155" s="124"/>
      <c r="L155" s="124"/>
      <c r="M155" s="124"/>
      <c r="N155" s="124"/>
      <c r="O155" s="124"/>
      <c r="P155" s="192">
        <v>8470</v>
      </c>
      <c r="Q155" s="218"/>
      <c r="R155" s="214"/>
    </row>
    <row r="156" spans="1:18" s="2" customFormat="1" ht="22.5" x14ac:dyDescent="0.25">
      <c r="A156" s="119">
        <v>129</v>
      </c>
      <c r="B156" s="16" t="s">
        <v>1044</v>
      </c>
      <c r="C156" s="102">
        <v>610</v>
      </c>
      <c r="D156" s="12"/>
      <c r="E156" s="12"/>
      <c r="F156" s="12"/>
      <c r="G156" s="102">
        <v>28</v>
      </c>
      <c r="H156" s="102">
        <v>29</v>
      </c>
      <c r="I156" s="102">
        <v>179</v>
      </c>
      <c r="J156" s="102">
        <v>374</v>
      </c>
      <c r="K156" s="12"/>
      <c r="L156" s="12"/>
      <c r="M156" s="12"/>
      <c r="N156" s="12"/>
      <c r="O156" s="12"/>
      <c r="P156" s="12"/>
      <c r="Q156" s="218"/>
      <c r="R156" s="214"/>
    </row>
    <row r="157" spans="1:18" s="2" customFormat="1" x14ac:dyDescent="0.2">
      <c r="A157" s="119">
        <v>130</v>
      </c>
      <c r="B157" s="16" t="s">
        <v>922</v>
      </c>
      <c r="C157" s="103">
        <v>454</v>
      </c>
      <c r="D157" s="124"/>
      <c r="E157" s="103">
        <v>21</v>
      </c>
      <c r="F157" s="103">
        <v>22</v>
      </c>
      <c r="G157" s="103">
        <v>136</v>
      </c>
      <c r="H157" s="103">
        <v>275</v>
      </c>
      <c r="I157" s="124"/>
      <c r="J157" s="124"/>
      <c r="K157" s="124"/>
      <c r="L157" s="124"/>
      <c r="M157" s="124"/>
      <c r="N157" s="124"/>
      <c r="O157" s="124"/>
      <c r="P157" s="124"/>
      <c r="Q157" s="218"/>
      <c r="R157" s="214"/>
    </row>
    <row r="158" spans="1:18" s="2" customFormat="1" ht="22.5" x14ac:dyDescent="0.25">
      <c r="A158" s="119">
        <v>131</v>
      </c>
      <c r="B158" s="16" t="s">
        <v>1045</v>
      </c>
      <c r="C158" s="120">
        <v>1134</v>
      </c>
      <c r="D158" s="12"/>
      <c r="E158" s="103">
        <v>52</v>
      </c>
      <c r="F158" s="103">
        <v>55</v>
      </c>
      <c r="G158" s="103">
        <v>340</v>
      </c>
      <c r="H158" s="103">
        <v>687</v>
      </c>
      <c r="I158" s="12"/>
      <c r="J158" s="12"/>
      <c r="K158" s="12"/>
      <c r="L158" s="12"/>
      <c r="M158" s="12"/>
      <c r="N158" s="12"/>
      <c r="O158" s="12"/>
      <c r="P158" s="12"/>
      <c r="Q158" s="218"/>
      <c r="R158" s="214"/>
    </row>
    <row r="159" spans="1:18" s="2" customFormat="1" x14ac:dyDescent="0.25">
      <c r="A159" s="119">
        <v>132</v>
      </c>
      <c r="B159" s="16" t="s">
        <v>1622</v>
      </c>
      <c r="C159" s="102">
        <v>11878</v>
      </c>
      <c r="D159" s="12"/>
      <c r="E159" s="102"/>
      <c r="F159" s="102"/>
      <c r="G159" s="102"/>
      <c r="H159" s="102"/>
      <c r="I159" s="12"/>
      <c r="J159" s="12"/>
      <c r="K159" s="12"/>
      <c r="L159" s="12"/>
      <c r="M159" s="12"/>
      <c r="N159" s="12"/>
      <c r="O159" s="12"/>
      <c r="P159" s="102">
        <v>11878</v>
      </c>
      <c r="Q159" s="218"/>
      <c r="R159" s="214"/>
    </row>
    <row r="160" spans="1:18" s="2" customFormat="1" x14ac:dyDescent="0.25">
      <c r="A160" s="119">
        <v>133</v>
      </c>
      <c r="B160" s="16" t="s">
        <v>1623</v>
      </c>
      <c r="C160" s="101">
        <v>2679.1985599999998</v>
      </c>
      <c r="D160" s="12"/>
      <c r="E160" s="103"/>
      <c r="F160" s="103"/>
      <c r="G160" s="103"/>
      <c r="H160" s="103"/>
      <c r="I160" s="101">
        <v>2679.1985599999998</v>
      </c>
      <c r="J160" s="12"/>
      <c r="K160" s="12"/>
      <c r="L160" s="12"/>
      <c r="M160" s="12"/>
      <c r="N160" s="12"/>
      <c r="O160" s="12"/>
      <c r="P160" s="12"/>
      <c r="Q160" s="218"/>
      <c r="R160" s="214"/>
    </row>
    <row r="161" spans="1:21" ht="75" customHeight="1" x14ac:dyDescent="0.25">
      <c r="A161" s="119">
        <v>134</v>
      </c>
      <c r="B161" s="16" t="s">
        <v>1624</v>
      </c>
      <c r="C161" s="101">
        <v>3644.45</v>
      </c>
      <c r="D161" s="12"/>
      <c r="E161" s="102"/>
      <c r="F161" s="102"/>
      <c r="G161" s="102"/>
      <c r="H161" s="101"/>
      <c r="I161" s="241">
        <v>201.59</v>
      </c>
      <c r="J161" s="241">
        <v>643.15311999999994</v>
      </c>
      <c r="K161" s="241">
        <v>251.19994999999997</v>
      </c>
      <c r="L161" s="101"/>
      <c r="M161" s="12"/>
      <c r="N161" s="12"/>
      <c r="O161" s="102">
        <v>2548.50693</v>
      </c>
      <c r="P161" s="12"/>
      <c r="R161" s="214"/>
      <c r="U161" s="98"/>
    </row>
    <row r="162" spans="1:21" ht="33.75" x14ac:dyDescent="0.2">
      <c r="A162" s="119">
        <v>135</v>
      </c>
      <c r="B162" s="16" t="s">
        <v>1625</v>
      </c>
      <c r="C162" s="101">
        <v>10944</v>
      </c>
      <c r="D162" s="124"/>
      <c r="E162" s="124"/>
      <c r="F162" s="124"/>
      <c r="G162" s="103"/>
      <c r="H162" s="102"/>
      <c r="I162" s="102"/>
      <c r="J162" s="102"/>
      <c r="K162" s="240">
        <v>192.09657000000001</v>
      </c>
      <c r="L162" s="102">
        <v>1047.8430799999999</v>
      </c>
      <c r="M162" s="102"/>
      <c r="N162" s="102"/>
      <c r="O162" s="102">
        <v>9704.0603499999997</v>
      </c>
      <c r="P162" s="124"/>
      <c r="R162" s="214"/>
    </row>
    <row r="163" spans="1:21" x14ac:dyDescent="0.25">
      <c r="A163" s="119">
        <v>136</v>
      </c>
      <c r="B163" s="16" t="s">
        <v>1627</v>
      </c>
      <c r="C163" s="102">
        <v>7960</v>
      </c>
      <c r="D163" s="12"/>
      <c r="E163" s="12"/>
      <c r="F163" s="12"/>
      <c r="G163" s="103"/>
      <c r="H163" s="103"/>
      <c r="I163" s="103"/>
      <c r="J163" s="103"/>
      <c r="K163" s="12"/>
      <c r="L163" s="12"/>
      <c r="M163" s="12"/>
      <c r="N163" s="12"/>
      <c r="O163" s="12"/>
      <c r="P163" s="191">
        <v>7960</v>
      </c>
      <c r="R163" s="214"/>
    </row>
    <row r="164" spans="1:21" x14ac:dyDescent="0.2">
      <c r="A164" s="119">
        <v>137</v>
      </c>
      <c r="B164" s="16" t="s">
        <v>1626</v>
      </c>
      <c r="C164" s="120">
        <v>9402</v>
      </c>
      <c r="D164" s="124"/>
      <c r="E164" s="124"/>
      <c r="F164" s="124"/>
      <c r="G164" s="103"/>
      <c r="H164" s="103"/>
      <c r="I164" s="103"/>
      <c r="J164" s="120"/>
      <c r="K164" s="124"/>
      <c r="L164" s="124"/>
      <c r="M164" s="124"/>
      <c r="N164" s="124"/>
      <c r="O164" s="124"/>
      <c r="P164" s="102">
        <v>9402</v>
      </c>
      <c r="R164" s="214"/>
    </row>
    <row r="165" spans="1:21" ht="22.5" x14ac:dyDescent="0.25">
      <c r="A165" s="119">
        <v>138</v>
      </c>
      <c r="B165" s="16" t="s">
        <v>1046</v>
      </c>
      <c r="C165" s="120">
        <v>1236</v>
      </c>
      <c r="D165" s="12"/>
      <c r="E165" s="12"/>
      <c r="F165" s="12"/>
      <c r="G165" s="103">
        <v>57</v>
      </c>
      <c r="H165" s="103">
        <v>57</v>
      </c>
      <c r="I165" s="103">
        <v>374</v>
      </c>
      <c r="J165" s="103">
        <v>748</v>
      </c>
      <c r="K165" s="12"/>
      <c r="L165" s="12"/>
      <c r="M165" s="12"/>
      <c r="N165" s="12"/>
      <c r="O165" s="12"/>
      <c r="P165" s="12"/>
      <c r="R165" s="214"/>
    </row>
    <row r="166" spans="1:21" ht="33.75" x14ac:dyDescent="0.25">
      <c r="A166" s="119">
        <v>139</v>
      </c>
      <c r="B166" s="16" t="s">
        <v>1637</v>
      </c>
      <c r="C166" s="101">
        <v>16004.1</v>
      </c>
      <c r="D166" s="12"/>
      <c r="E166" s="103"/>
      <c r="F166" s="103"/>
      <c r="G166" s="120"/>
      <c r="H166" s="101"/>
      <c r="I166" s="101">
        <v>803.6455400000001</v>
      </c>
      <c r="J166" s="101">
        <v>893.42973999999992</v>
      </c>
      <c r="K166" s="101">
        <v>135.00020000000001</v>
      </c>
      <c r="L166" s="101"/>
      <c r="M166" s="101"/>
      <c r="N166" s="101"/>
      <c r="O166" s="101">
        <v>14172.024520000001</v>
      </c>
      <c r="P166" s="12"/>
      <c r="R166" s="214"/>
    </row>
    <row r="167" spans="1:21" ht="33.75" x14ac:dyDescent="0.2">
      <c r="A167" s="119">
        <v>140</v>
      </c>
      <c r="B167" s="16" t="s">
        <v>1638</v>
      </c>
      <c r="C167" s="120">
        <v>8471.77</v>
      </c>
      <c r="D167" s="124"/>
      <c r="E167" s="124"/>
      <c r="F167" s="124"/>
      <c r="G167" s="103"/>
      <c r="H167" s="102"/>
      <c r="I167" s="102">
        <v>658.30509000000006</v>
      </c>
      <c r="J167" s="102">
        <v>793.97858000000008</v>
      </c>
      <c r="K167" s="102">
        <v>30.572099999999999</v>
      </c>
      <c r="L167" s="102"/>
      <c r="M167" s="102"/>
      <c r="N167" s="102"/>
      <c r="O167" s="102">
        <v>6988.9142300000003</v>
      </c>
      <c r="P167" s="124"/>
      <c r="R167" s="214"/>
    </row>
    <row r="168" spans="1:21" ht="33.75" x14ac:dyDescent="0.2">
      <c r="A168" s="119">
        <v>141</v>
      </c>
      <c r="B168" s="16" t="s">
        <v>1639</v>
      </c>
      <c r="C168" s="101">
        <v>15224</v>
      </c>
      <c r="D168" s="124"/>
      <c r="E168" s="124"/>
      <c r="F168" s="124"/>
      <c r="G168" s="103"/>
      <c r="H168" s="102"/>
      <c r="I168" s="102"/>
      <c r="J168" s="102"/>
      <c r="K168" s="240">
        <v>192.45657</v>
      </c>
      <c r="L168" s="102">
        <v>1178.6251999999999</v>
      </c>
      <c r="M168" s="102"/>
      <c r="N168" s="102"/>
      <c r="O168" s="102">
        <v>13853.02823</v>
      </c>
      <c r="P168" s="124"/>
      <c r="R168" s="214"/>
    </row>
    <row r="169" spans="1:21" x14ac:dyDescent="0.2">
      <c r="A169" s="119">
        <v>142</v>
      </c>
      <c r="B169" s="16" t="s">
        <v>923</v>
      </c>
      <c r="C169" s="120">
        <v>4536</v>
      </c>
      <c r="D169" s="124"/>
      <c r="E169" s="103">
        <v>208</v>
      </c>
      <c r="F169" s="103">
        <v>218</v>
      </c>
      <c r="G169" s="120">
        <v>1361</v>
      </c>
      <c r="H169" s="120">
        <v>2749</v>
      </c>
      <c r="I169" s="124"/>
      <c r="J169" s="124"/>
      <c r="K169" s="124"/>
      <c r="L169" s="124"/>
      <c r="M169" s="124"/>
      <c r="N169" s="124"/>
      <c r="O169" s="124"/>
      <c r="P169" s="124"/>
      <c r="R169" s="214"/>
    </row>
    <row r="170" spans="1:21" ht="22.5" x14ac:dyDescent="0.25">
      <c r="A170" s="119">
        <v>143</v>
      </c>
      <c r="B170" s="16" t="s">
        <v>1047</v>
      </c>
      <c r="C170" s="120">
        <v>2473</v>
      </c>
      <c r="D170" s="12"/>
      <c r="E170" s="12"/>
      <c r="F170" s="12"/>
      <c r="G170" s="103">
        <v>113</v>
      </c>
      <c r="H170" s="103">
        <v>115</v>
      </c>
      <c r="I170" s="103">
        <v>748</v>
      </c>
      <c r="J170" s="120">
        <v>1497</v>
      </c>
      <c r="K170" s="12"/>
      <c r="L170" s="12"/>
      <c r="M170" s="12"/>
      <c r="N170" s="12"/>
      <c r="O170" s="12"/>
      <c r="P170" s="12"/>
      <c r="R170" s="214"/>
    </row>
    <row r="171" spans="1:21" ht="33.75" x14ac:dyDescent="0.2">
      <c r="A171" s="119">
        <v>144</v>
      </c>
      <c r="B171" s="16" t="s">
        <v>1640</v>
      </c>
      <c r="C171" s="101">
        <v>12663</v>
      </c>
      <c r="D171" s="124"/>
      <c r="E171" s="124"/>
      <c r="F171" s="124"/>
      <c r="G171" s="103"/>
      <c r="H171" s="102"/>
      <c r="I171" s="102"/>
      <c r="J171" s="102"/>
      <c r="K171" s="240">
        <v>192.45657</v>
      </c>
      <c r="L171" s="102">
        <v>1180.2289800000001</v>
      </c>
      <c r="M171" s="102"/>
      <c r="N171" s="102"/>
      <c r="O171" s="102">
        <v>11290.05445</v>
      </c>
      <c r="P171" s="124"/>
      <c r="R171" s="214"/>
    </row>
    <row r="172" spans="1:21" ht="22.5" x14ac:dyDescent="0.25">
      <c r="A172" s="119">
        <v>145</v>
      </c>
      <c r="B172" s="16" t="s">
        <v>1048</v>
      </c>
      <c r="C172" s="120">
        <v>2268</v>
      </c>
      <c r="D172" s="12"/>
      <c r="E172" s="103">
        <v>104</v>
      </c>
      <c r="F172" s="103">
        <v>109</v>
      </c>
      <c r="G172" s="103">
        <v>680</v>
      </c>
      <c r="H172" s="120">
        <v>1374</v>
      </c>
      <c r="I172" s="12"/>
      <c r="J172" s="12"/>
      <c r="K172" s="12"/>
      <c r="L172" s="12"/>
      <c r="M172" s="12"/>
      <c r="N172" s="12"/>
      <c r="O172" s="12"/>
      <c r="P172" s="12"/>
      <c r="R172" s="214"/>
    </row>
    <row r="173" spans="1:21" x14ac:dyDescent="0.2">
      <c r="A173" s="119">
        <v>146</v>
      </c>
      <c r="B173" s="16" t="s">
        <v>895</v>
      </c>
      <c r="C173" s="120">
        <v>2197</v>
      </c>
      <c r="D173" s="124"/>
      <c r="E173" s="124"/>
      <c r="F173" s="124"/>
      <c r="G173" s="103">
        <v>102</v>
      </c>
      <c r="H173" s="103">
        <v>103</v>
      </c>
      <c r="I173" s="103">
        <v>645</v>
      </c>
      <c r="J173" s="120">
        <v>1347</v>
      </c>
      <c r="K173" s="124"/>
      <c r="L173" s="124"/>
      <c r="M173" s="124"/>
      <c r="N173" s="124"/>
      <c r="O173" s="124"/>
      <c r="P173" s="124"/>
      <c r="R173" s="214"/>
    </row>
    <row r="174" spans="1:21" ht="22.5" x14ac:dyDescent="0.25">
      <c r="A174" s="119">
        <v>147</v>
      </c>
      <c r="B174" s="16" t="s">
        <v>1049</v>
      </c>
      <c r="C174" s="120">
        <v>2473</v>
      </c>
      <c r="D174" s="12"/>
      <c r="E174" s="12"/>
      <c r="F174" s="12"/>
      <c r="G174" s="103">
        <v>113</v>
      </c>
      <c r="H174" s="103">
        <v>115</v>
      </c>
      <c r="I174" s="103">
        <v>748</v>
      </c>
      <c r="J174" s="120">
        <v>1497</v>
      </c>
      <c r="K174" s="12"/>
      <c r="L174" s="12"/>
      <c r="M174" s="12"/>
      <c r="N174" s="12"/>
      <c r="O174" s="12"/>
      <c r="P174" s="12"/>
      <c r="R174" s="214"/>
    </row>
    <row r="175" spans="1:21" ht="22.5" x14ac:dyDescent="0.25">
      <c r="A175" s="119">
        <v>148</v>
      </c>
      <c r="B175" s="16" t="s">
        <v>1050</v>
      </c>
      <c r="C175" s="120">
        <v>2441</v>
      </c>
      <c r="D175" s="12"/>
      <c r="E175" s="12"/>
      <c r="F175" s="12"/>
      <c r="G175" s="103">
        <v>113</v>
      </c>
      <c r="H175" s="103">
        <v>115</v>
      </c>
      <c r="I175" s="103">
        <v>717</v>
      </c>
      <c r="J175" s="120">
        <v>1497</v>
      </c>
      <c r="K175" s="12"/>
      <c r="L175" s="12"/>
      <c r="M175" s="12"/>
      <c r="N175" s="12"/>
      <c r="O175" s="12"/>
      <c r="P175" s="12"/>
      <c r="R175" s="214"/>
    </row>
    <row r="176" spans="1:21" ht="22.5" x14ac:dyDescent="0.25">
      <c r="A176" s="119">
        <v>149</v>
      </c>
      <c r="B176" s="16" t="s">
        <v>1051</v>
      </c>
      <c r="C176" s="120">
        <v>2473</v>
      </c>
      <c r="D176" s="12"/>
      <c r="E176" s="12"/>
      <c r="F176" s="12"/>
      <c r="G176" s="103">
        <v>113</v>
      </c>
      <c r="H176" s="103">
        <v>115</v>
      </c>
      <c r="I176" s="103">
        <v>748</v>
      </c>
      <c r="J176" s="120">
        <v>1497</v>
      </c>
      <c r="K176" s="12"/>
      <c r="L176" s="12"/>
      <c r="M176" s="12"/>
      <c r="N176" s="12"/>
      <c r="O176" s="12"/>
      <c r="P176" s="12"/>
      <c r="R176" s="214"/>
    </row>
    <row r="177" spans="1:20" x14ac:dyDescent="0.2">
      <c r="A177" s="119">
        <v>150</v>
      </c>
      <c r="B177" s="16" t="s">
        <v>924</v>
      </c>
      <c r="C177" s="120">
        <v>2041</v>
      </c>
      <c r="D177" s="124"/>
      <c r="E177" s="103">
        <v>94</v>
      </c>
      <c r="F177" s="103">
        <v>98</v>
      </c>
      <c r="G177" s="103">
        <v>612</v>
      </c>
      <c r="H177" s="120">
        <v>1237</v>
      </c>
      <c r="I177" s="124"/>
      <c r="J177" s="124"/>
      <c r="K177" s="124"/>
      <c r="L177" s="124"/>
      <c r="M177" s="124"/>
      <c r="N177" s="124"/>
      <c r="O177" s="124"/>
      <c r="P177" s="124"/>
      <c r="R177" s="214"/>
    </row>
    <row r="178" spans="1:20" x14ac:dyDescent="0.25">
      <c r="A178" s="119">
        <v>151</v>
      </c>
      <c r="B178" s="16" t="s">
        <v>925</v>
      </c>
      <c r="C178" s="120">
        <v>6805</v>
      </c>
      <c r="D178" s="12"/>
      <c r="E178" s="103">
        <v>312</v>
      </c>
      <c r="F178" s="103">
        <v>328</v>
      </c>
      <c r="G178" s="120">
        <v>2041</v>
      </c>
      <c r="H178" s="120">
        <v>4123</v>
      </c>
      <c r="I178" s="12"/>
      <c r="J178" s="12"/>
      <c r="K178" s="12"/>
      <c r="L178" s="12"/>
      <c r="M178" s="12"/>
      <c r="N178" s="12"/>
      <c r="O178" s="12"/>
      <c r="P178" s="12"/>
      <c r="R178" s="214"/>
    </row>
    <row r="179" spans="1:20" x14ac:dyDescent="0.2">
      <c r="A179" s="119">
        <v>152</v>
      </c>
      <c r="B179" s="16" t="s">
        <v>926</v>
      </c>
      <c r="C179" s="120">
        <v>4536</v>
      </c>
      <c r="D179" s="124"/>
      <c r="E179" s="103">
        <v>208</v>
      </c>
      <c r="F179" s="103">
        <v>218</v>
      </c>
      <c r="G179" s="120">
        <v>1361</v>
      </c>
      <c r="H179" s="120">
        <v>2749</v>
      </c>
      <c r="I179" s="124"/>
      <c r="J179" s="124"/>
      <c r="K179" s="124"/>
      <c r="L179" s="124"/>
      <c r="M179" s="124"/>
      <c r="N179" s="124"/>
      <c r="O179" s="124"/>
      <c r="P179" s="124"/>
      <c r="R179" s="214"/>
    </row>
    <row r="180" spans="1:20" x14ac:dyDescent="0.25">
      <c r="A180" s="119">
        <v>153</v>
      </c>
      <c r="B180" s="16" t="s">
        <v>1642</v>
      </c>
      <c r="C180" s="101">
        <v>4465.1396299999997</v>
      </c>
      <c r="D180" s="12"/>
      <c r="E180" s="103"/>
      <c r="F180" s="103"/>
      <c r="G180" s="103"/>
      <c r="H180" s="120"/>
      <c r="I180" s="101">
        <v>4465.1396299999997</v>
      </c>
      <c r="J180" s="12"/>
      <c r="K180" s="12"/>
      <c r="L180" s="12"/>
      <c r="M180" s="12"/>
      <c r="N180" s="12"/>
      <c r="O180" s="12"/>
      <c r="P180" s="12"/>
      <c r="R180" s="214"/>
    </row>
    <row r="181" spans="1:20" ht="72.75" customHeight="1" x14ac:dyDescent="0.2">
      <c r="A181" s="119">
        <v>154</v>
      </c>
      <c r="B181" s="16" t="s">
        <v>1643</v>
      </c>
      <c r="C181" s="101">
        <v>5700.67</v>
      </c>
      <c r="D181" s="124"/>
      <c r="E181" s="124"/>
      <c r="F181" s="124"/>
      <c r="G181" s="103"/>
      <c r="H181" s="240">
        <v>735.65161000000001</v>
      </c>
      <c r="I181" s="240">
        <v>629.99232999999992</v>
      </c>
      <c r="J181" s="240">
        <v>771.37883999999985</v>
      </c>
      <c r="K181" s="102"/>
      <c r="L181" s="102"/>
      <c r="M181" s="102"/>
      <c r="N181" s="124"/>
      <c r="O181" s="102">
        <v>3563.6472199999998</v>
      </c>
      <c r="P181" s="124"/>
      <c r="R181" s="214"/>
    </row>
    <row r="182" spans="1:20" ht="45" x14ac:dyDescent="0.2">
      <c r="A182" s="119">
        <v>155</v>
      </c>
      <c r="B182" s="16" t="s">
        <v>1644</v>
      </c>
      <c r="C182" s="101">
        <v>5746.71</v>
      </c>
      <c r="D182" s="124"/>
      <c r="E182" s="124"/>
      <c r="F182" s="124"/>
      <c r="G182" s="103"/>
      <c r="H182" s="240">
        <v>342.31710000000004</v>
      </c>
      <c r="I182" s="240">
        <v>590.95907</v>
      </c>
      <c r="J182" s="240">
        <v>698.07377000000008</v>
      </c>
      <c r="K182" s="102"/>
      <c r="L182" s="102"/>
      <c r="M182" s="102"/>
      <c r="N182" s="124"/>
      <c r="O182" s="102">
        <v>4115.36006</v>
      </c>
      <c r="P182" s="124"/>
      <c r="R182" s="214"/>
    </row>
    <row r="183" spans="1:20" s="117" customFormat="1" x14ac:dyDescent="0.2">
      <c r="A183" s="119">
        <v>156</v>
      </c>
      <c r="B183" s="16" t="s">
        <v>929</v>
      </c>
      <c r="C183" s="101">
        <v>2197</v>
      </c>
      <c r="D183" s="124"/>
      <c r="E183" s="124"/>
      <c r="F183" s="124"/>
      <c r="G183" s="103">
        <v>102</v>
      </c>
      <c r="H183" s="103">
        <v>103</v>
      </c>
      <c r="I183" s="103">
        <v>645</v>
      </c>
      <c r="J183" s="120">
        <v>1347</v>
      </c>
      <c r="K183" s="124"/>
      <c r="L183" s="124"/>
      <c r="M183" s="124"/>
      <c r="N183" s="124"/>
      <c r="O183" s="124"/>
      <c r="P183" s="124"/>
      <c r="Q183" s="222"/>
      <c r="R183" s="214"/>
      <c r="S183" s="214"/>
      <c r="T183" s="2"/>
    </row>
    <row r="184" spans="1:20" ht="33.75" x14ac:dyDescent="0.25">
      <c r="A184" s="119">
        <v>157</v>
      </c>
      <c r="B184" s="16" t="s">
        <v>1645</v>
      </c>
      <c r="C184" s="101">
        <v>8092.67</v>
      </c>
      <c r="D184" s="12"/>
      <c r="E184" s="12"/>
      <c r="F184" s="12"/>
      <c r="G184" s="103"/>
      <c r="H184" s="102"/>
      <c r="I184" s="102">
        <v>658.30509000000006</v>
      </c>
      <c r="J184" s="102">
        <v>824.55068000000017</v>
      </c>
      <c r="K184" s="102"/>
      <c r="L184" s="102"/>
      <c r="M184" s="102"/>
      <c r="N184" s="102"/>
      <c r="O184" s="102">
        <v>6609.81423</v>
      </c>
      <c r="P184" s="12"/>
      <c r="R184" s="214"/>
    </row>
    <row r="185" spans="1:20" ht="22.5" x14ac:dyDescent="0.25">
      <c r="A185" s="119">
        <v>158</v>
      </c>
      <c r="B185" s="16" t="s">
        <v>1052</v>
      </c>
      <c r="C185" s="101">
        <v>1099</v>
      </c>
      <c r="D185" s="12"/>
      <c r="E185" s="12"/>
      <c r="F185" s="12"/>
      <c r="G185" s="103">
        <v>51</v>
      </c>
      <c r="H185" s="103">
        <v>52</v>
      </c>
      <c r="I185" s="103">
        <v>323</v>
      </c>
      <c r="J185" s="103">
        <v>673</v>
      </c>
      <c r="K185" s="12"/>
      <c r="L185" s="12"/>
      <c r="M185" s="12"/>
      <c r="N185" s="12"/>
      <c r="O185" s="12"/>
      <c r="P185" s="12"/>
      <c r="Q185" s="222"/>
      <c r="R185" s="214"/>
    </row>
    <row r="186" spans="1:20" x14ac:dyDescent="0.2">
      <c r="A186" s="119">
        <v>159</v>
      </c>
      <c r="B186" s="16" t="s">
        <v>930</v>
      </c>
      <c r="C186" s="101">
        <v>1099</v>
      </c>
      <c r="D186" s="124"/>
      <c r="E186" s="124"/>
      <c r="F186" s="124"/>
      <c r="G186" s="103">
        <v>51</v>
      </c>
      <c r="H186" s="103">
        <v>52</v>
      </c>
      <c r="I186" s="103">
        <v>323</v>
      </c>
      <c r="J186" s="103">
        <v>673</v>
      </c>
      <c r="K186" s="124"/>
      <c r="L186" s="124"/>
      <c r="M186" s="124"/>
      <c r="N186" s="124"/>
      <c r="O186" s="124"/>
      <c r="P186" s="124"/>
      <c r="Q186" s="222"/>
      <c r="R186" s="214"/>
    </row>
    <row r="187" spans="1:20" ht="45" x14ac:dyDescent="0.25">
      <c r="A187" s="119">
        <v>160</v>
      </c>
      <c r="B187" s="16" t="s">
        <v>1646</v>
      </c>
      <c r="C187" s="101">
        <v>9108.7729199999994</v>
      </c>
      <c r="D187" s="12"/>
      <c r="E187" s="103"/>
      <c r="F187" s="103"/>
      <c r="G187" s="120"/>
      <c r="H187" s="241">
        <v>983.91291999999999</v>
      </c>
      <c r="I187" s="241">
        <v>251.19994999999997</v>
      </c>
      <c r="J187" s="241">
        <v>883.59473000000003</v>
      </c>
      <c r="K187" s="101"/>
      <c r="L187" s="101"/>
      <c r="M187" s="101"/>
      <c r="N187" s="101"/>
      <c r="O187" s="101">
        <v>6990.0653199999997</v>
      </c>
      <c r="P187" s="12"/>
      <c r="R187" s="214"/>
    </row>
    <row r="188" spans="1:20" ht="33.75" x14ac:dyDescent="0.2">
      <c r="A188" s="119">
        <v>161</v>
      </c>
      <c r="B188" s="16" t="s">
        <v>1647</v>
      </c>
      <c r="C188" s="101">
        <v>4584.7335200000007</v>
      </c>
      <c r="D188" s="124"/>
      <c r="E188" s="124"/>
      <c r="F188" s="124"/>
      <c r="G188" s="103"/>
      <c r="H188" s="102"/>
      <c r="I188" s="102">
        <v>587.21346999999992</v>
      </c>
      <c r="J188" s="102">
        <v>308.25704000000002</v>
      </c>
      <c r="K188" s="102">
        <v>452.09091999999998</v>
      </c>
      <c r="L188" s="102"/>
      <c r="M188" s="102"/>
      <c r="N188" s="102"/>
      <c r="O188" s="102">
        <v>3237.1720900000009</v>
      </c>
      <c r="P188" s="124"/>
      <c r="R188" s="214"/>
    </row>
    <row r="189" spans="1:20" ht="45.75" customHeight="1" x14ac:dyDescent="0.25">
      <c r="A189" s="119">
        <v>162</v>
      </c>
      <c r="B189" s="16" t="s">
        <v>1648</v>
      </c>
      <c r="C189" s="101">
        <v>13182.370000000003</v>
      </c>
      <c r="D189" s="12"/>
      <c r="E189" s="12"/>
      <c r="F189" s="12"/>
      <c r="G189" s="103"/>
      <c r="H189" s="102"/>
      <c r="I189" s="241">
        <v>454.06808000000001</v>
      </c>
      <c r="J189" s="241">
        <v>494.55385999999999</v>
      </c>
      <c r="K189" s="101"/>
      <c r="L189" s="101"/>
      <c r="M189" s="101"/>
      <c r="N189" s="101"/>
      <c r="O189" s="101">
        <v>12233.74806</v>
      </c>
      <c r="P189" s="12"/>
      <c r="R189" s="214"/>
    </row>
    <row r="190" spans="1:20" x14ac:dyDescent="0.2">
      <c r="A190" s="119">
        <v>163</v>
      </c>
      <c r="B190" s="16" t="s">
        <v>931</v>
      </c>
      <c r="C190" s="120">
        <v>2473</v>
      </c>
      <c r="D190" s="124"/>
      <c r="E190" s="124"/>
      <c r="F190" s="124"/>
      <c r="G190" s="103">
        <v>113</v>
      </c>
      <c r="H190" s="103">
        <v>115</v>
      </c>
      <c r="I190" s="103">
        <v>748</v>
      </c>
      <c r="J190" s="120">
        <v>1497</v>
      </c>
      <c r="K190" s="124"/>
      <c r="L190" s="124"/>
      <c r="M190" s="124"/>
      <c r="N190" s="124"/>
      <c r="O190" s="124"/>
      <c r="P190" s="124"/>
      <c r="R190" s="214"/>
    </row>
    <row r="191" spans="1:20" ht="22.5" x14ac:dyDescent="0.25">
      <c r="A191" s="119">
        <v>164</v>
      </c>
      <c r="B191" s="16" t="s">
        <v>1053</v>
      </c>
      <c r="C191" s="101">
        <v>1221</v>
      </c>
      <c r="D191" s="12"/>
      <c r="E191" s="12"/>
      <c r="F191" s="12"/>
      <c r="G191" s="102">
        <v>57</v>
      </c>
      <c r="H191" s="102">
        <v>57</v>
      </c>
      <c r="I191" s="102">
        <v>358</v>
      </c>
      <c r="J191" s="102">
        <v>748</v>
      </c>
      <c r="K191" s="12"/>
      <c r="L191" s="12"/>
      <c r="M191" s="12"/>
      <c r="N191" s="12"/>
      <c r="O191" s="12"/>
      <c r="P191" s="12"/>
      <c r="R191" s="214"/>
    </row>
    <row r="192" spans="1:20" ht="33.75" x14ac:dyDescent="0.25">
      <c r="A192" s="119">
        <v>165</v>
      </c>
      <c r="B192" s="16" t="s">
        <v>1649</v>
      </c>
      <c r="C192" s="101">
        <v>10802</v>
      </c>
      <c r="D192" s="12"/>
      <c r="E192" s="12"/>
      <c r="F192" s="12"/>
      <c r="G192" s="103"/>
      <c r="H192" s="102"/>
      <c r="I192" s="102"/>
      <c r="J192" s="102"/>
      <c r="K192" s="240">
        <v>192.45657</v>
      </c>
      <c r="L192" s="102">
        <v>973.98820999999998</v>
      </c>
      <c r="M192" s="102"/>
      <c r="N192" s="102"/>
      <c r="O192" s="102">
        <v>9635.675220000001</v>
      </c>
      <c r="P192" s="12"/>
      <c r="R192" s="214"/>
    </row>
    <row r="193" spans="1:21" x14ac:dyDescent="0.25">
      <c r="A193" s="119">
        <v>166</v>
      </c>
      <c r="B193" s="16" t="s">
        <v>932</v>
      </c>
      <c r="C193" s="101">
        <v>1021</v>
      </c>
      <c r="D193" s="12"/>
      <c r="E193" s="102">
        <v>47</v>
      </c>
      <c r="F193" s="102">
        <v>49</v>
      </c>
      <c r="G193" s="102">
        <v>306</v>
      </c>
      <c r="H193" s="102">
        <v>618</v>
      </c>
      <c r="I193" s="12"/>
      <c r="J193" s="12"/>
      <c r="K193" s="12"/>
      <c r="L193" s="12"/>
      <c r="M193" s="12"/>
      <c r="N193" s="12"/>
      <c r="O193" s="12"/>
      <c r="P193" s="12"/>
      <c r="R193" s="214"/>
    </row>
    <row r="194" spans="1:21" ht="22.5" x14ac:dyDescent="0.25">
      <c r="A194" s="119">
        <v>167</v>
      </c>
      <c r="B194" s="16" t="s">
        <v>1054</v>
      </c>
      <c r="C194" s="101">
        <v>2441</v>
      </c>
      <c r="D194" s="12"/>
      <c r="E194" s="12"/>
      <c r="F194" s="12"/>
      <c r="G194" s="102">
        <v>113</v>
      </c>
      <c r="H194" s="102">
        <v>115</v>
      </c>
      <c r="I194" s="102">
        <v>717</v>
      </c>
      <c r="J194" s="101">
        <v>1497</v>
      </c>
      <c r="K194" s="12"/>
      <c r="L194" s="12"/>
      <c r="M194" s="12"/>
      <c r="N194" s="12"/>
      <c r="O194" s="12"/>
      <c r="P194" s="12"/>
      <c r="R194" s="214"/>
    </row>
    <row r="195" spans="1:21" ht="22.5" x14ac:dyDescent="0.25">
      <c r="A195" s="119">
        <v>168</v>
      </c>
      <c r="B195" s="16" t="s">
        <v>884</v>
      </c>
      <c r="C195" s="101">
        <v>2349</v>
      </c>
      <c r="D195" s="12"/>
      <c r="E195" s="12"/>
      <c r="F195" s="12"/>
      <c r="G195" s="102">
        <v>108</v>
      </c>
      <c r="H195" s="102">
        <v>109</v>
      </c>
      <c r="I195" s="102">
        <v>711</v>
      </c>
      <c r="J195" s="101">
        <v>1422</v>
      </c>
      <c r="K195" s="12"/>
      <c r="L195" s="12"/>
      <c r="M195" s="12"/>
      <c r="N195" s="12"/>
      <c r="O195" s="12"/>
      <c r="P195" s="12"/>
      <c r="R195" s="214"/>
    </row>
    <row r="196" spans="1:21" ht="48" customHeight="1" x14ac:dyDescent="0.2">
      <c r="A196" s="119">
        <v>169</v>
      </c>
      <c r="B196" s="16" t="s">
        <v>1650</v>
      </c>
      <c r="C196" s="101">
        <v>11474.7</v>
      </c>
      <c r="D196" s="124"/>
      <c r="E196" s="124"/>
      <c r="F196" s="124"/>
      <c r="G196" s="103"/>
      <c r="H196" s="102"/>
      <c r="I196" s="102">
        <v>460.88297999999998</v>
      </c>
      <c r="J196" s="102">
        <v>77.126550000000009</v>
      </c>
      <c r="K196" s="102">
        <v>430.53167000000002</v>
      </c>
      <c r="L196" s="102"/>
      <c r="M196" s="102"/>
      <c r="N196" s="102"/>
      <c r="O196" s="102">
        <v>10506.158800000001</v>
      </c>
      <c r="P196" s="124"/>
      <c r="R196" s="214"/>
    </row>
    <row r="197" spans="1:21" ht="81" customHeight="1" x14ac:dyDescent="0.25">
      <c r="A197" s="119">
        <v>170</v>
      </c>
      <c r="B197" s="244" t="s">
        <v>1772</v>
      </c>
      <c r="C197" s="120">
        <v>5812.3899999999994</v>
      </c>
      <c r="D197" s="12"/>
      <c r="E197" s="12"/>
      <c r="F197" s="12"/>
      <c r="G197" s="103"/>
      <c r="H197" s="102"/>
      <c r="I197" s="102">
        <v>1389.6439299999997</v>
      </c>
      <c r="J197" s="102">
        <v>747.37883999999985</v>
      </c>
      <c r="K197" s="102"/>
      <c r="L197" s="102"/>
      <c r="M197" s="102"/>
      <c r="N197" s="102"/>
      <c r="O197" s="102">
        <v>3675.3672300000003</v>
      </c>
      <c r="P197" s="12"/>
      <c r="R197" s="214"/>
    </row>
    <row r="198" spans="1:21" x14ac:dyDescent="0.2">
      <c r="A198" s="119">
        <v>171</v>
      </c>
      <c r="B198" s="16" t="s">
        <v>1651</v>
      </c>
      <c r="C198" s="101">
        <v>7817</v>
      </c>
      <c r="D198" s="124"/>
      <c r="E198" s="124"/>
      <c r="F198" s="124"/>
      <c r="G198" s="103"/>
      <c r="H198" s="103"/>
      <c r="I198" s="103"/>
      <c r="J198" s="120"/>
      <c r="K198" s="124"/>
      <c r="L198" s="124"/>
      <c r="M198" s="124"/>
      <c r="N198" s="124"/>
      <c r="O198" s="124"/>
      <c r="P198" s="101">
        <v>7817</v>
      </c>
      <c r="R198" s="214"/>
    </row>
    <row r="199" spans="1:21" ht="22.5" x14ac:dyDescent="0.25">
      <c r="A199" s="119">
        <v>172</v>
      </c>
      <c r="B199" s="16" t="s">
        <v>1055</v>
      </c>
      <c r="C199" s="120">
        <v>1099</v>
      </c>
      <c r="D199" s="12"/>
      <c r="E199" s="12"/>
      <c r="F199" s="12"/>
      <c r="G199" s="103">
        <v>51</v>
      </c>
      <c r="H199" s="103">
        <v>52</v>
      </c>
      <c r="I199" s="103">
        <v>323</v>
      </c>
      <c r="J199" s="103">
        <v>673</v>
      </c>
      <c r="K199" s="12"/>
      <c r="L199" s="12"/>
      <c r="M199" s="12"/>
      <c r="N199" s="12"/>
      <c r="O199" s="12"/>
      <c r="P199" s="12"/>
      <c r="R199" s="214"/>
    </row>
    <row r="200" spans="1:21" ht="22.5" x14ac:dyDescent="0.25">
      <c r="A200" s="119">
        <v>173</v>
      </c>
      <c r="B200" s="16" t="s">
        <v>1056</v>
      </c>
      <c r="C200" s="120">
        <v>11023</v>
      </c>
      <c r="D200" s="12"/>
      <c r="E200" s="103">
        <v>506</v>
      </c>
      <c r="F200" s="103">
        <v>531</v>
      </c>
      <c r="G200" s="120">
        <v>3307</v>
      </c>
      <c r="H200" s="120">
        <v>6680</v>
      </c>
      <c r="I200" s="12"/>
      <c r="J200" s="12"/>
      <c r="K200" s="12"/>
      <c r="L200" s="12"/>
      <c r="M200" s="12"/>
      <c r="N200" s="12"/>
      <c r="O200" s="12"/>
      <c r="P200" s="12"/>
      <c r="R200" s="214"/>
    </row>
    <row r="201" spans="1:21" ht="72.75" customHeight="1" x14ac:dyDescent="0.25">
      <c r="A201" s="119">
        <v>174</v>
      </c>
      <c r="B201" s="16" t="s">
        <v>1652</v>
      </c>
      <c r="C201" s="120">
        <v>7820.98</v>
      </c>
      <c r="D201" s="12"/>
      <c r="E201" s="12"/>
      <c r="F201" s="12"/>
      <c r="G201" s="103"/>
      <c r="H201" s="102"/>
      <c r="I201" s="102">
        <v>953.43423999999993</v>
      </c>
      <c r="J201" s="102">
        <v>666.85858000000007</v>
      </c>
      <c r="K201" s="102"/>
      <c r="L201" s="102"/>
      <c r="M201" s="102"/>
      <c r="N201" s="102"/>
      <c r="O201" s="102">
        <v>6200.687179999999</v>
      </c>
      <c r="P201" s="12"/>
      <c r="R201" s="214"/>
    </row>
    <row r="202" spans="1:21" x14ac:dyDescent="0.25">
      <c r="A202" s="119">
        <v>175</v>
      </c>
      <c r="B202" s="16" t="s">
        <v>1653</v>
      </c>
      <c r="C202" s="101">
        <v>2278.2109700000001</v>
      </c>
      <c r="D202" s="12"/>
      <c r="E202" s="12"/>
      <c r="F202" s="12"/>
      <c r="G202" s="103"/>
      <c r="H202" s="103"/>
      <c r="I202" s="101">
        <v>2278.2109700000001</v>
      </c>
      <c r="J202" s="103"/>
      <c r="K202" s="12"/>
      <c r="L202" s="12"/>
      <c r="M202" s="12"/>
      <c r="N202" s="12"/>
      <c r="O202" s="12"/>
      <c r="P202" s="12"/>
      <c r="R202" s="214"/>
    </row>
    <row r="203" spans="1:21" ht="22.5" x14ac:dyDescent="0.25">
      <c r="A203" s="119">
        <v>176</v>
      </c>
      <c r="B203" s="16" t="s">
        <v>1057</v>
      </c>
      <c r="C203" s="120">
        <v>1113</v>
      </c>
      <c r="D203" s="12"/>
      <c r="E203" s="12"/>
      <c r="F203" s="12"/>
      <c r="G203" s="103">
        <v>51</v>
      </c>
      <c r="H203" s="103">
        <v>52</v>
      </c>
      <c r="I203" s="103">
        <v>337</v>
      </c>
      <c r="J203" s="103">
        <v>673</v>
      </c>
      <c r="K203" s="12"/>
      <c r="L203" s="12"/>
      <c r="M203" s="12"/>
      <c r="N203" s="12"/>
      <c r="O203" s="12"/>
      <c r="P203" s="12"/>
      <c r="R203" s="214"/>
    </row>
    <row r="204" spans="1:21" ht="22.5" x14ac:dyDescent="0.25">
      <c r="A204" s="119">
        <v>177</v>
      </c>
      <c r="B204" s="16" t="s">
        <v>1058</v>
      </c>
      <c r="C204" s="101">
        <v>2473</v>
      </c>
      <c r="D204" s="12"/>
      <c r="E204" s="12"/>
      <c r="F204" s="12"/>
      <c r="G204" s="102">
        <v>113</v>
      </c>
      <c r="H204" s="102">
        <v>115</v>
      </c>
      <c r="I204" s="102">
        <v>748</v>
      </c>
      <c r="J204" s="101">
        <v>1497</v>
      </c>
      <c r="K204" s="12"/>
      <c r="L204" s="12"/>
      <c r="M204" s="12"/>
      <c r="N204" s="12"/>
      <c r="O204" s="12"/>
      <c r="P204" s="12"/>
      <c r="R204" s="214"/>
    </row>
    <row r="205" spans="1:21" s="111" customFormat="1" ht="22.5" x14ac:dyDescent="0.25">
      <c r="A205" s="119">
        <v>178</v>
      </c>
      <c r="B205" s="16" t="s">
        <v>1059</v>
      </c>
      <c r="C205" s="120">
        <v>2441</v>
      </c>
      <c r="D205" s="12"/>
      <c r="E205" s="12"/>
      <c r="F205" s="12"/>
      <c r="G205" s="103">
        <v>113</v>
      </c>
      <c r="H205" s="103">
        <v>115</v>
      </c>
      <c r="I205" s="103">
        <v>717</v>
      </c>
      <c r="J205" s="120">
        <v>1497</v>
      </c>
      <c r="K205" s="12"/>
      <c r="L205" s="12"/>
      <c r="M205" s="12"/>
      <c r="N205" s="12"/>
      <c r="O205" s="12"/>
      <c r="P205" s="12"/>
      <c r="Q205" s="218"/>
      <c r="R205" s="214"/>
      <c r="S205" s="214"/>
      <c r="T205" s="2"/>
    </row>
    <row r="206" spans="1:21" x14ac:dyDescent="0.2">
      <c r="A206" s="119">
        <v>179</v>
      </c>
      <c r="B206" s="16" t="s">
        <v>1654</v>
      </c>
      <c r="C206" s="102">
        <v>7960</v>
      </c>
      <c r="D206" s="124"/>
      <c r="E206" s="103"/>
      <c r="F206" s="103"/>
      <c r="G206" s="102"/>
      <c r="H206" s="103"/>
      <c r="I206" s="124"/>
      <c r="J206" s="124"/>
      <c r="K206" s="124"/>
      <c r="L206" s="124"/>
      <c r="M206" s="124"/>
      <c r="N206" s="124"/>
      <c r="O206" s="124"/>
      <c r="P206" s="102">
        <v>7960</v>
      </c>
      <c r="R206" s="214"/>
    </row>
    <row r="207" spans="1:21" ht="45" x14ac:dyDescent="0.25">
      <c r="A207" s="119">
        <v>180</v>
      </c>
      <c r="B207" s="99" t="s">
        <v>1656</v>
      </c>
      <c r="C207" s="105">
        <v>8981.3799999999992</v>
      </c>
      <c r="D207" s="99"/>
      <c r="E207" s="99"/>
      <c r="F207" s="99"/>
      <c r="G207" s="99"/>
      <c r="H207" s="243">
        <v>735.65161000000001</v>
      </c>
      <c r="I207" s="243">
        <v>577.73523</v>
      </c>
      <c r="J207" s="243">
        <v>673.23919999999987</v>
      </c>
      <c r="K207" s="243">
        <v>299.75395999999802</v>
      </c>
      <c r="L207" s="105"/>
      <c r="M207" s="105"/>
      <c r="N207" s="105"/>
      <c r="O207" s="105">
        <v>6695</v>
      </c>
      <c r="P207" s="99"/>
      <c r="R207" s="214"/>
      <c r="U207" s="217"/>
    </row>
    <row r="208" spans="1:21" ht="33.75" x14ac:dyDescent="0.25">
      <c r="A208" s="119">
        <v>181</v>
      </c>
      <c r="B208" s="193" t="s">
        <v>1714</v>
      </c>
      <c r="C208" s="53">
        <v>523</v>
      </c>
      <c r="D208" s="189"/>
      <c r="E208" s="189"/>
      <c r="F208" s="189"/>
      <c r="G208" s="189"/>
      <c r="H208" s="53">
        <f>C208</f>
        <v>523</v>
      </c>
      <c r="I208" s="189"/>
      <c r="J208" s="189"/>
      <c r="K208" s="189"/>
      <c r="L208" s="189"/>
      <c r="M208" s="189"/>
      <c r="N208" s="189"/>
      <c r="O208" s="189"/>
      <c r="P208" s="189"/>
      <c r="R208" s="214"/>
    </row>
    <row r="209" spans="1:18" s="2" customFormat="1" ht="33.75" x14ac:dyDescent="0.25">
      <c r="A209" s="119">
        <v>182</v>
      </c>
      <c r="B209" s="193" t="s">
        <v>1715</v>
      </c>
      <c r="C209" s="53">
        <v>205</v>
      </c>
      <c r="D209" s="189"/>
      <c r="E209" s="189"/>
      <c r="F209" s="189"/>
      <c r="G209" s="189"/>
      <c r="H209" s="53">
        <v>205</v>
      </c>
      <c r="I209" s="189"/>
      <c r="J209" s="189"/>
      <c r="K209" s="189"/>
      <c r="L209" s="189"/>
      <c r="M209" s="189"/>
      <c r="N209" s="189"/>
      <c r="O209" s="189"/>
      <c r="P209" s="189"/>
      <c r="Q209" s="218"/>
      <c r="R209" s="214"/>
    </row>
    <row r="210" spans="1:18" s="2" customFormat="1" ht="33.75" x14ac:dyDescent="0.25">
      <c r="A210" s="119">
        <v>183</v>
      </c>
      <c r="B210" s="193" t="s">
        <v>1716</v>
      </c>
      <c r="C210" s="53">
        <v>330</v>
      </c>
      <c r="D210" s="189"/>
      <c r="E210" s="189"/>
      <c r="F210" s="189"/>
      <c r="G210" s="189"/>
      <c r="H210" s="53">
        <v>330</v>
      </c>
      <c r="I210" s="189"/>
      <c r="J210" s="189"/>
      <c r="K210" s="189"/>
      <c r="L210" s="189"/>
      <c r="M210" s="189"/>
      <c r="N210" s="189"/>
      <c r="O210" s="189"/>
      <c r="P210" s="189"/>
      <c r="Q210" s="218"/>
      <c r="R210" s="214"/>
    </row>
    <row r="211" spans="1:18" s="2" customFormat="1" x14ac:dyDescent="0.25">
      <c r="A211" s="119">
        <v>184</v>
      </c>
      <c r="B211" s="193" t="s">
        <v>1717</v>
      </c>
      <c r="C211" s="53">
        <v>3168</v>
      </c>
      <c r="D211" s="189"/>
      <c r="E211" s="189"/>
      <c r="F211" s="189"/>
      <c r="G211" s="189"/>
      <c r="H211" s="53"/>
      <c r="I211" s="53">
        <v>3168</v>
      </c>
      <c r="J211" s="53"/>
      <c r="K211" s="53"/>
      <c r="L211" s="53"/>
      <c r="M211" s="53"/>
      <c r="N211" s="53"/>
      <c r="O211" s="53"/>
      <c r="P211" s="53"/>
      <c r="Q211" s="218"/>
      <c r="R211" s="214"/>
    </row>
    <row r="212" spans="1:18" s="2" customFormat="1" x14ac:dyDescent="0.25">
      <c r="A212" s="119">
        <v>185</v>
      </c>
      <c r="B212" s="193" t="s">
        <v>1718</v>
      </c>
      <c r="C212" s="53">
        <v>13684</v>
      </c>
      <c r="D212" s="189"/>
      <c r="E212" s="189"/>
      <c r="F212" s="189"/>
      <c r="G212" s="189"/>
      <c r="H212" s="53"/>
      <c r="I212" s="53"/>
      <c r="J212" s="53"/>
      <c r="K212" s="53"/>
      <c r="L212" s="53"/>
      <c r="M212" s="53"/>
      <c r="N212" s="53"/>
      <c r="O212" s="53"/>
      <c r="P212" s="53">
        <v>13684</v>
      </c>
      <c r="Q212" s="219">
        <f>SUM(C53:C212)</f>
        <v>962706.43537000008</v>
      </c>
      <c r="R212" s="214"/>
    </row>
    <row r="213" spans="1:18" s="2" customFormat="1" x14ac:dyDescent="0.25">
      <c r="A213" s="260" t="s">
        <v>381</v>
      </c>
      <c r="B213" s="263"/>
      <c r="C213" s="263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  <c r="Q213" s="218"/>
      <c r="R213" s="214"/>
    </row>
    <row r="214" spans="1:18" s="2" customFormat="1" x14ac:dyDescent="0.2">
      <c r="A214" s="153">
        <v>186</v>
      </c>
      <c r="B214" s="68" t="s">
        <v>242</v>
      </c>
      <c r="C214" s="194">
        <v>344</v>
      </c>
      <c r="D214" s="195"/>
      <c r="E214" s="195"/>
      <c r="F214" s="195"/>
      <c r="G214" s="194">
        <v>16</v>
      </c>
      <c r="H214" s="194">
        <v>16</v>
      </c>
      <c r="I214" s="194">
        <v>101</v>
      </c>
      <c r="J214" s="194">
        <v>211</v>
      </c>
      <c r="K214" s="195"/>
      <c r="L214" s="195"/>
      <c r="M214" s="195"/>
      <c r="N214" s="195"/>
      <c r="O214" s="195"/>
      <c r="P214" s="195"/>
      <c r="Q214" s="218"/>
      <c r="R214" s="214"/>
    </row>
    <row r="215" spans="1:18" s="2" customFormat="1" ht="22.5" x14ac:dyDescent="0.25">
      <c r="A215" s="153">
        <v>187</v>
      </c>
      <c r="B215" s="68" t="s">
        <v>1065</v>
      </c>
      <c r="C215" s="196">
        <v>1150</v>
      </c>
      <c r="D215" s="63"/>
      <c r="E215" s="194">
        <v>53</v>
      </c>
      <c r="F215" s="194">
        <v>55</v>
      </c>
      <c r="G215" s="194">
        <v>345</v>
      </c>
      <c r="H215" s="197">
        <v>697</v>
      </c>
      <c r="I215" s="63"/>
      <c r="J215" s="63"/>
      <c r="K215" s="63"/>
      <c r="L215" s="63"/>
      <c r="M215" s="63"/>
      <c r="N215" s="63"/>
      <c r="O215" s="63"/>
      <c r="P215" s="63"/>
      <c r="Q215" s="218"/>
      <c r="R215" s="214"/>
    </row>
    <row r="216" spans="1:18" s="2" customFormat="1" x14ac:dyDescent="0.2">
      <c r="A216" s="153">
        <v>188</v>
      </c>
      <c r="B216" s="68" t="s">
        <v>244</v>
      </c>
      <c r="C216" s="194">
        <v>220</v>
      </c>
      <c r="D216" s="195"/>
      <c r="E216" s="195"/>
      <c r="F216" s="195"/>
      <c r="G216" s="194">
        <v>10</v>
      </c>
      <c r="H216" s="194">
        <v>10</v>
      </c>
      <c r="I216" s="194">
        <v>65</v>
      </c>
      <c r="J216" s="194">
        <v>135</v>
      </c>
      <c r="K216" s="195"/>
      <c r="L216" s="195"/>
      <c r="M216" s="195"/>
      <c r="N216" s="195"/>
      <c r="O216" s="195"/>
      <c r="P216" s="195"/>
      <c r="Q216" s="218"/>
      <c r="R216" s="214"/>
    </row>
    <row r="217" spans="1:18" s="2" customFormat="1" x14ac:dyDescent="0.25">
      <c r="A217" s="153">
        <v>189</v>
      </c>
      <c r="B217" s="68" t="s">
        <v>234</v>
      </c>
      <c r="C217" s="196">
        <v>0</v>
      </c>
      <c r="D217" s="63"/>
      <c r="E217" s="63"/>
      <c r="F217" s="63"/>
      <c r="G217" s="194"/>
      <c r="H217" s="194"/>
      <c r="I217" s="194"/>
      <c r="J217" s="196"/>
      <c r="K217" s="63"/>
      <c r="L217" s="63"/>
      <c r="M217" s="63"/>
      <c r="N217" s="63"/>
      <c r="O217" s="63"/>
      <c r="P217" s="63"/>
      <c r="Q217" s="218"/>
      <c r="R217" s="214"/>
    </row>
    <row r="218" spans="1:18" s="2" customFormat="1" ht="22.5" x14ac:dyDescent="0.25">
      <c r="A218" s="153">
        <v>190</v>
      </c>
      <c r="B218" s="68" t="s">
        <v>1062</v>
      </c>
      <c r="C218" s="196">
        <v>2787</v>
      </c>
      <c r="D218" s="63"/>
      <c r="E218" s="63"/>
      <c r="F218" s="63"/>
      <c r="G218" s="194">
        <v>128</v>
      </c>
      <c r="H218" s="194">
        <v>129</v>
      </c>
      <c r="I218" s="194">
        <v>843</v>
      </c>
      <c r="J218" s="196">
        <v>1687</v>
      </c>
      <c r="K218" s="63"/>
      <c r="L218" s="63"/>
      <c r="M218" s="63"/>
      <c r="N218" s="63"/>
      <c r="O218" s="63"/>
      <c r="P218" s="63"/>
      <c r="Q218" s="218"/>
      <c r="R218" s="214"/>
    </row>
    <row r="219" spans="1:18" s="2" customFormat="1" x14ac:dyDescent="0.2">
      <c r="A219" s="153">
        <v>191</v>
      </c>
      <c r="B219" s="68" t="s">
        <v>236</v>
      </c>
      <c r="C219" s="196">
        <v>2751</v>
      </c>
      <c r="D219" s="195"/>
      <c r="E219" s="195"/>
      <c r="F219" s="195"/>
      <c r="G219" s="194">
        <v>128</v>
      </c>
      <c r="H219" s="194">
        <v>129</v>
      </c>
      <c r="I219" s="194">
        <v>808</v>
      </c>
      <c r="J219" s="196">
        <v>1687</v>
      </c>
      <c r="K219" s="195"/>
      <c r="L219" s="195"/>
      <c r="M219" s="195"/>
      <c r="N219" s="195"/>
      <c r="O219" s="195"/>
      <c r="P219" s="195"/>
      <c r="Q219" s="218"/>
      <c r="R219" s="214"/>
    </row>
    <row r="220" spans="1:18" s="2" customFormat="1" x14ac:dyDescent="0.25">
      <c r="A220" s="153">
        <v>192</v>
      </c>
      <c r="B220" s="68" t="s">
        <v>1278</v>
      </c>
      <c r="C220" s="194">
        <v>688</v>
      </c>
      <c r="D220" s="63"/>
      <c r="E220" s="63"/>
      <c r="F220" s="63"/>
      <c r="G220" s="194">
        <v>32</v>
      </c>
      <c r="H220" s="194">
        <v>32</v>
      </c>
      <c r="I220" s="194">
        <v>202</v>
      </c>
      <c r="J220" s="194">
        <v>422</v>
      </c>
      <c r="K220" s="63"/>
      <c r="L220" s="63"/>
      <c r="M220" s="63"/>
      <c r="N220" s="63"/>
      <c r="O220" s="63"/>
      <c r="P220" s="63"/>
      <c r="Q220" s="218"/>
      <c r="R220" s="214"/>
    </row>
    <row r="221" spans="1:18" s="2" customFormat="1" x14ac:dyDescent="0.2">
      <c r="A221" s="153">
        <v>193</v>
      </c>
      <c r="B221" s="68" t="s">
        <v>906</v>
      </c>
      <c r="C221" s="196">
        <v>1236</v>
      </c>
      <c r="D221" s="195"/>
      <c r="E221" s="195"/>
      <c r="F221" s="195"/>
      <c r="G221" s="194">
        <v>57</v>
      </c>
      <c r="H221" s="194">
        <v>57</v>
      </c>
      <c r="I221" s="194">
        <v>374</v>
      </c>
      <c r="J221" s="194">
        <v>748</v>
      </c>
      <c r="K221" s="195"/>
      <c r="L221" s="195"/>
      <c r="M221" s="195"/>
      <c r="N221" s="195"/>
      <c r="O221" s="195"/>
      <c r="P221" s="195"/>
      <c r="Q221" s="218"/>
      <c r="R221" s="214"/>
    </row>
    <row r="222" spans="1:18" s="2" customFormat="1" x14ac:dyDescent="0.25">
      <c r="A222" s="153">
        <v>194</v>
      </c>
      <c r="B222" s="68" t="s">
        <v>1664</v>
      </c>
      <c r="C222" s="194"/>
      <c r="D222" s="63"/>
      <c r="E222" s="63"/>
      <c r="F222" s="63"/>
      <c r="G222" s="194"/>
      <c r="H222" s="194"/>
      <c r="I222" s="194"/>
      <c r="J222" s="194"/>
      <c r="K222" s="63"/>
      <c r="L222" s="63"/>
      <c r="M222" s="63"/>
      <c r="N222" s="63"/>
      <c r="O222" s="63"/>
      <c r="P222" s="63"/>
      <c r="Q222" s="218"/>
      <c r="R222" s="214"/>
    </row>
    <row r="223" spans="1:18" s="2" customFormat="1" x14ac:dyDescent="0.25">
      <c r="A223" s="153">
        <v>195</v>
      </c>
      <c r="B223" s="68" t="s">
        <v>907</v>
      </c>
      <c r="C223" s="196">
        <v>2225</v>
      </c>
      <c r="D223" s="63"/>
      <c r="E223" s="63"/>
      <c r="F223" s="63"/>
      <c r="G223" s="194">
        <v>102</v>
      </c>
      <c r="H223" s="197">
        <v>103</v>
      </c>
      <c r="I223" s="194">
        <v>673</v>
      </c>
      <c r="J223" s="196">
        <v>1347</v>
      </c>
      <c r="K223" s="63"/>
      <c r="L223" s="63"/>
      <c r="M223" s="63"/>
      <c r="N223" s="63"/>
      <c r="O223" s="63"/>
      <c r="P223" s="63"/>
      <c r="Q223" s="218"/>
      <c r="R223" s="214"/>
    </row>
    <row r="224" spans="1:18" s="2" customFormat="1" x14ac:dyDescent="0.25">
      <c r="A224" s="153">
        <v>196</v>
      </c>
      <c r="B224" s="68" t="s">
        <v>1665</v>
      </c>
      <c r="C224" s="194"/>
      <c r="D224" s="63"/>
      <c r="E224" s="63"/>
      <c r="F224" s="63"/>
      <c r="G224" s="194"/>
      <c r="H224" s="194"/>
      <c r="I224" s="194"/>
      <c r="J224" s="194"/>
      <c r="K224" s="63"/>
      <c r="L224" s="63"/>
      <c r="M224" s="63"/>
      <c r="N224" s="63"/>
      <c r="O224" s="63"/>
      <c r="P224" s="63"/>
      <c r="Q224" s="218"/>
      <c r="R224" s="214"/>
    </row>
    <row r="225" spans="1:18" s="2" customFormat="1" ht="22.5" x14ac:dyDescent="0.25">
      <c r="A225" s="153">
        <v>197</v>
      </c>
      <c r="B225" s="68" t="s">
        <v>1029</v>
      </c>
      <c r="C225" s="194">
        <v>610</v>
      </c>
      <c r="D225" s="63"/>
      <c r="E225" s="63"/>
      <c r="F225" s="63"/>
      <c r="G225" s="194">
        <v>28</v>
      </c>
      <c r="H225" s="194">
        <v>29</v>
      </c>
      <c r="I225" s="194">
        <v>179</v>
      </c>
      <c r="J225" s="194">
        <v>374</v>
      </c>
      <c r="K225" s="63"/>
      <c r="L225" s="63"/>
      <c r="M225" s="63"/>
      <c r="N225" s="63"/>
      <c r="O225" s="63"/>
      <c r="P225" s="63"/>
      <c r="Q225" s="218"/>
      <c r="R225" s="214"/>
    </row>
    <row r="226" spans="1:18" s="2" customFormat="1" ht="22.5" x14ac:dyDescent="0.25">
      <c r="A226" s="153">
        <v>198</v>
      </c>
      <c r="B226" s="68" t="s">
        <v>1041</v>
      </c>
      <c r="C226" s="194">
        <v>488</v>
      </c>
      <c r="D226" s="63"/>
      <c r="E226" s="63"/>
      <c r="F226" s="63"/>
      <c r="G226" s="194">
        <v>23</v>
      </c>
      <c r="H226" s="194">
        <v>23</v>
      </c>
      <c r="I226" s="194">
        <v>143</v>
      </c>
      <c r="J226" s="194">
        <v>299</v>
      </c>
      <c r="K226" s="63"/>
      <c r="L226" s="63"/>
      <c r="M226" s="63"/>
      <c r="N226" s="63"/>
      <c r="O226" s="63"/>
      <c r="P226" s="63"/>
      <c r="Q226" s="218"/>
      <c r="R226" s="214"/>
    </row>
    <row r="227" spans="1:18" s="2" customFormat="1" x14ac:dyDescent="0.25">
      <c r="A227" s="153">
        <v>199</v>
      </c>
      <c r="B227" s="68" t="s">
        <v>1666</v>
      </c>
      <c r="C227" s="194"/>
      <c r="D227" s="63"/>
      <c r="E227" s="63"/>
      <c r="F227" s="63"/>
      <c r="G227" s="194"/>
      <c r="H227" s="194"/>
      <c r="I227" s="194"/>
      <c r="J227" s="194"/>
      <c r="K227" s="63"/>
      <c r="L227" s="63"/>
      <c r="M227" s="63"/>
      <c r="N227" s="63"/>
      <c r="O227" s="63"/>
      <c r="P227" s="63"/>
      <c r="Q227" s="218"/>
      <c r="R227" s="214"/>
    </row>
    <row r="228" spans="1:18" s="2" customFormat="1" x14ac:dyDescent="0.25">
      <c r="A228" s="153">
        <v>200</v>
      </c>
      <c r="B228" s="63" t="s">
        <v>435</v>
      </c>
      <c r="C228" s="107">
        <v>618</v>
      </c>
      <c r="D228" s="64"/>
      <c r="E228" s="64"/>
      <c r="F228" s="64"/>
      <c r="G228" s="107">
        <v>28</v>
      </c>
      <c r="H228" s="107">
        <v>29</v>
      </c>
      <c r="I228" s="107">
        <v>187</v>
      </c>
      <c r="J228" s="107">
        <v>374</v>
      </c>
      <c r="K228" s="63"/>
      <c r="L228" s="63"/>
      <c r="M228" s="63"/>
      <c r="N228" s="63"/>
      <c r="O228" s="63"/>
      <c r="P228" s="63"/>
      <c r="Q228" s="218"/>
      <c r="R228" s="214"/>
    </row>
    <row r="229" spans="1:18" s="2" customFormat="1" x14ac:dyDescent="0.2">
      <c r="A229" s="153">
        <v>201</v>
      </c>
      <c r="B229" s="68" t="s">
        <v>467</v>
      </c>
      <c r="C229" s="196">
        <v>1113</v>
      </c>
      <c r="D229" s="195"/>
      <c r="E229" s="195"/>
      <c r="F229" s="195"/>
      <c r="G229" s="194">
        <v>51</v>
      </c>
      <c r="H229" s="194">
        <v>52</v>
      </c>
      <c r="I229" s="194">
        <v>337</v>
      </c>
      <c r="J229" s="194">
        <v>673</v>
      </c>
      <c r="K229" s="195"/>
      <c r="L229" s="195"/>
      <c r="M229" s="195"/>
      <c r="N229" s="195"/>
      <c r="O229" s="195"/>
      <c r="P229" s="195"/>
      <c r="Q229" s="218"/>
      <c r="R229" s="214"/>
    </row>
    <row r="230" spans="1:18" s="2" customFormat="1" x14ac:dyDescent="0.2">
      <c r="A230" s="153">
        <v>202</v>
      </c>
      <c r="B230" s="68" t="s">
        <v>913</v>
      </c>
      <c r="C230" s="194">
        <v>488</v>
      </c>
      <c r="D230" s="195"/>
      <c r="E230" s="195"/>
      <c r="F230" s="195"/>
      <c r="G230" s="194">
        <v>23</v>
      </c>
      <c r="H230" s="194">
        <v>23</v>
      </c>
      <c r="I230" s="194">
        <v>143</v>
      </c>
      <c r="J230" s="194">
        <v>299</v>
      </c>
      <c r="K230" s="195"/>
      <c r="L230" s="195"/>
      <c r="M230" s="195"/>
      <c r="N230" s="195"/>
      <c r="O230" s="195"/>
      <c r="P230" s="195"/>
      <c r="Q230" s="218"/>
      <c r="R230" s="214"/>
    </row>
    <row r="231" spans="1:18" s="2" customFormat="1" x14ac:dyDescent="0.2">
      <c r="A231" s="153">
        <v>203</v>
      </c>
      <c r="B231" s="68" t="s">
        <v>401</v>
      </c>
      <c r="C231" s="194">
        <v>511</v>
      </c>
      <c r="D231" s="195"/>
      <c r="E231" s="194">
        <v>23</v>
      </c>
      <c r="F231" s="194">
        <v>25</v>
      </c>
      <c r="G231" s="194">
        <v>153</v>
      </c>
      <c r="H231" s="194">
        <v>310</v>
      </c>
      <c r="I231" s="195"/>
      <c r="J231" s="195"/>
      <c r="K231" s="195"/>
      <c r="L231" s="195"/>
      <c r="M231" s="195"/>
      <c r="N231" s="195"/>
      <c r="O231" s="195"/>
      <c r="P231" s="195"/>
      <c r="Q231" s="218"/>
      <c r="R231" s="214"/>
    </row>
    <row r="232" spans="1:18" s="2" customFormat="1" x14ac:dyDescent="0.2">
      <c r="A232" s="153">
        <v>204</v>
      </c>
      <c r="B232" s="68" t="s">
        <v>397</v>
      </c>
      <c r="C232" s="196">
        <v>5574</v>
      </c>
      <c r="D232" s="195"/>
      <c r="E232" s="195"/>
      <c r="F232" s="195"/>
      <c r="G232" s="194">
        <v>256</v>
      </c>
      <c r="H232" s="194">
        <v>258</v>
      </c>
      <c r="I232" s="198">
        <v>1687</v>
      </c>
      <c r="J232" s="196">
        <v>3373</v>
      </c>
      <c r="K232" s="195"/>
      <c r="L232" s="195"/>
      <c r="M232" s="195"/>
      <c r="N232" s="195"/>
      <c r="O232" s="195"/>
      <c r="P232" s="195"/>
      <c r="Q232" s="218"/>
      <c r="R232" s="214"/>
    </row>
    <row r="233" spans="1:18" s="2" customFormat="1" ht="22.5" x14ac:dyDescent="0.25">
      <c r="A233" s="153">
        <v>205</v>
      </c>
      <c r="B233" s="68" t="s">
        <v>1068</v>
      </c>
      <c r="C233" s="196">
        <v>2556</v>
      </c>
      <c r="D233" s="63"/>
      <c r="E233" s="194">
        <v>117</v>
      </c>
      <c r="F233" s="194">
        <v>123</v>
      </c>
      <c r="G233" s="194">
        <v>767</v>
      </c>
      <c r="H233" s="196">
        <v>1549</v>
      </c>
      <c r="I233" s="63"/>
      <c r="J233" s="63"/>
      <c r="K233" s="63"/>
      <c r="L233" s="63"/>
      <c r="M233" s="63"/>
      <c r="N233" s="63"/>
      <c r="O233" s="63"/>
      <c r="P233" s="63"/>
      <c r="Q233" s="218"/>
      <c r="R233" s="214"/>
    </row>
    <row r="234" spans="1:18" s="2" customFormat="1" x14ac:dyDescent="0.25">
      <c r="A234" s="153">
        <v>206</v>
      </c>
      <c r="B234" s="68" t="s">
        <v>1655</v>
      </c>
      <c r="C234" s="107">
        <v>6638</v>
      </c>
      <c r="D234" s="63"/>
      <c r="E234" s="63"/>
      <c r="F234" s="63"/>
      <c r="G234" s="194"/>
      <c r="H234" s="194"/>
      <c r="I234" s="194"/>
      <c r="J234" s="194"/>
      <c r="K234" s="63"/>
      <c r="L234" s="63"/>
      <c r="M234" s="63"/>
      <c r="N234" s="63"/>
      <c r="O234" s="63"/>
      <c r="P234" s="107">
        <v>6638</v>
      </c>
      <c r="Q234" s="218"/>
      <c r="R234" s="214"/>
    </row>
    <row r="235" spans="1:18" s="2" customFormat="1" x14ac:dyDescent="0.25">
      <c r="A235" s="153">
        <v>207</v>
      </c>
      <c r="B235" s="68" t="s">
        <v>1674</v>
      </c>
      <c r="C235" s="128">
        <v>6090.6191196</v>
      </c>
      <c r="D235" s="63"/>
      <c r="E235" s="63"/>
      <c r="F235" s="63"/>
      <c r="G235" s="194"/>
      <c r="H235" s="107">
        <v>0</v>
      </c>
      <c r="I235" s="107">
        <v>0</v>
      </c>
      <c r="J235" s="107">
        <v>0</v>
      </c>
      <c r="K235" s="107">
        <v>233.78</v>
      </c>
      <c r="L235" s="107">
        <v>0</v>
      </c>
      <c r="M235" s="107">
        <v>0</v>
      </c>
      <c r="N235" s="107">
        <v>0</v>
      </c>
      <c r="O235" s="107">
        <v>5856.8391196000002</v>
      </c>
      <c r="P235" s="63"/>
      <c r="Q235" s="218"/>
      <c r="R235" s="214"/>
    </row>
    <row r="236" spans="1:18" s="2" customFormat="1" ht="22.5" x14ac:dyDescent="0.25">
      <c r="A236" s="153">
        <v>208</v>
      </c>
      <c r="B236" s="68" t="s">
        <v>1036</v>
      </c>
      <c r="C236" s="196">
        <v>2225</v>
      </c>
      <c r="D236" s="63"/>
      <c r="E236" s="63"/>
      <c r="F236" s="63"/>
      <c r="G236" s="194">
        <v>102</v>
      </c>
      <c r="H236" s="194">
        <v>103</v>
      </c>
      <c r="I236" s="194">
        <v>673</v>
      </c>
      <c r="J236" s="196">
        <v>1347</v>
      </c>
      <c r="K236" s="63"/>
      <c r="L236" s="63"/>
      <c r="M236" s="63"/>
      <c r="N236" s="63"/>
      <c r="O236" s="63"/>
      <c r="P236" s="63"/>
      <c r="Q236" s="218"/>
      <c r="R236" s="214"/>
    </row>
    <row r="237" spans="1:18" s="2" customFormat="1" x14ac:dyDescent="0.2">
      <c r="A237" s="153">
        <v>209</v>
      </c>
      <c r="B237" s="68" t="s">
        <v>385</v>
      </c>
      <c r="C237" s="196">
        <v>4402</v>
      </c>
      <c r="D237" s="195"/>
      <c r="E237" s="195"/>
      <c r="F237" s="195"/>
      <c r="G237" s="194">
        <v>204</v>
      </c>
      <c r="H237" s="194">
        <v>207</v>
      </c>
      <c r="I237" s="198">
        <v>1292</v>
      </c>
      <c r="J237" s="196">
        <v>2699</v>
      </c>
      <c r="K237" s="195"/>
      <c r="L237" s="195"/>
      <c r="M237" s="195"/>
      <c r="N237" s="195"/>
      <c r="O237" s="195"/>
      <c r="P237" s="195"/>
      <c r="Q237" s="218"/>
      <c r="R237" s="214"/>
    </row>
    <row r="238" spans="1:18" s="2" customFormat="1" x14ac:dyDescent="0.25">
      <c r="A238" s="153">
        <v>210</v>
      </c>
      <c r="B238" s="68" t="s">
        <v>1628</v>
      </c>
      <c r="C238" s="128">
        <v>14930</v>
      </c>
      <c r="D238" s="68"/>
      <c r="E238" s="107"/>
      <c r="F238" s="107"/>
      <c r="G238" s="107"/>
      <c r="H238" s="199"/>
      <c r="I238" s="68"/>
      <c r="J238" s="68"/>
      <c r="K238" s="68"/>
      <c r="L238" s="68"/>
      <c r="M238" s="68"/>
      <c r="N238" s="68"/>
      <c r="O238" s="68"/>
      <c r="P238" s="106">
        <v>14930</v>
      </c>
      <c r="Q238" s="218"/>
      <c r="R238" s="214"/>
    </row>
    <row r="239" spans="1:18" s="2" customFormat="1" x14ac:dyDescent="0.2">
      <c r="A239" s="153">
        <v>211</v>
      </c>
      <c r="B239" s="68" t="s">
        <v>389</v>
      </c>
      <c r="C239" s="196">
        <v>1254</v>
      </c>
      <c r="D239" s="195"/>
      <c r="E239" s="195"/>
      <c r="F239" s="195"/>
      <c r="G239" s="194">
        <v>58</v>
      </c>
      <c r="H239" s="194">
        <v>58</v>
      </c>
      <c r="I239" s="194">
        <v>380</v>
      </c>
      <c r="J239" s="194">
        <v>759</v>
      </c>
      <c r="K239" s="195"/>
      <c r="L239" s="195"/>
      <c r="M239" s="195"/>
      <c r="N239" s="195"/>
      <c r="O239" s="195"/>
      <c r="P239" s="195"/>
      <c r="Q239" s="218"/>
      <c r="R239" s="214"/>
    </row>
    <row r="240" spans="1:18" s="2" customFormat="1" x14ac:dyDescent="0.2">
      <c r="A240" s="153">
        <v>212</v>
      </c>
      <c r="B240" s="68" t="s">
        <v>409</v>
      </c>
      <c r="C240" s="196">
        <v>2508</v>
      </c>
      <c r="D240" s="195"/>
      <c r="E240" s="195"/>
      <c r="F240" s="195"/>
      <c r="G240" s="194">
        <v>115</v>
      </c>
      <c r="H240" s="194">
        <v>116</v>
      </c>
      <c r="I240" s="194">
        <v>759</v>
      </c>
      <c r="J240" s="196">
        <v>1518</v>
      </c>
      <c r="K240" s="195"/>
      <c r="L240" s="195"/>
      <c r="M240" s="195"/>
      <c r="N240" s="195"/>
      <c r="O240" s="195"/>
      <c r="P240" s="195"/>
      <c r="Q240" s="218"/>
      <c r="R240" s="214"/>
    </row>
    <row r="241" spans="1:18" s="2" customFormat="1" x14ac:dyDescent="0.2">
      <c r="A241" s="153">
        <v>213</v>
      </c>
      <c r="B241" s="68" t="s">
        <v>927</v>
      </c>
      <c r="C241" s="196">
        <v>1134</v>
      </c>
      <c r="D241" s="195"/>
      <c r="E241" s="194">
        <v>52</v>
      </c>
      <c r="F241" s="194">
        <v>55</v>
      </c>
      <c r="G241" s="194">
        <v>340</v>
      </c>
      <c r="H241" s="194">
        <v>687</v>
      </c>
      <c r="I241" s="195"/>
      <c r="J241" s="195"/>
      <c r="K241" s="195"/>
      <c r="L241" s="195"/>
      <c r="M241" s="195"/>
      <c r="N241" s="195"/>
      <c r="O241" s="195"/>
      <c r="P241" s="195"/>
      <c r="Q241" s="218"/>
      <c r="R241" s="214"/>
    </row>
    <row r="242" spans="1:18" s="2" customFormat="1" x14ac:dyDescent="0.2">
      <c r="A242" s="153">
        <v>214</v>
      </c>
      <c r="B242" s="68" t="s">
        <v>902</v>
      </c>
      <c r="C242" s="194">
        <v>557</v>
      </c>
      <c r="D242" s="195"/>
      <c r="E242" s="195"/>
      <c r="F242" s="195"/>
      <c r="G242" s="194">
        <v>26</v>
      </c>
      <c r="H242" s="194">
        <v>26</v>
      </c>
      <c r="I242" s="194">
        <v>169</v>
      </c>
      <c r="J242" s="194">
        <v>337</v>
      </c>
      <c r="K242" s="195"/>
      <c r="L242" s="195"/>
      <c r="M242" s="195"/>
      <c r="N242" s="195"/>
      <c r="O242" s="195"/>
      <c r="P242" s="195"/>
      <c r="Q242" s="218"/>
      <c r="R242" s="214"/>
    </row>
    <row r="243" spans="1:18" s="2" customFormat="1" ht="22.5" x14ac:dyDescent="0.25">
      <c r="A243" s="153">
        <v>215</v>
      </c>
      <c r="B243" s="68" t="s">
        <v>1064</v>
      </c>
      <c r="C243" s="196">
        <v>2787</v>
      </c>
      <c r="D243" s="63"/>
      <c r="E243" s="63"/>
      <c r="F243" s="63"/>
      <c r="G243" s="194">
        <v>128</v>
      </c>
      <c r="H243" s="194">
        <v>129</v>
      </c>
      <c r="I243" s="194">
        <v>843</v>
      </c>
      <c r="J243" s="196">
        <v>1687</v>
      </c>
      <c r="K243" s="63"/>
      <c r="L243" s="63"/>
      <c r="M243" s="63"/>
      <c r="N243" s="63"/>
      <c r="O243" s="63"/>
      <c r="P243" s="63"/>
      <c r="Q243" s="218"/>
      <c r="R243" s="214"/>
    </row>
    <row r="244" spans="1:18" s="2" customFormat="1" x14ac:dyDescent="0.25">
      <c r="A244" s="153">
        <v>216</v>
      </c>
      <c r="B244" s="68" t="s">
        <v>241</v>
      </c>
      <c r="C244" s="196">
        <v>0</v>
      </c>
      <c r="D244" s="63"/>
      <c r="E244" s="63"/>
      <c r="F244" s="63"/>
      <c r="G244" s="194"/>
      <c r="H244" s="194"/>
      <c r="I244" s="194"/>
      <c r="J244" s="196"/>
      <c r="K244" s="63"/>
      <c r="L244" s="63"/>
      <c r="M244" s="63"/>
      <c r="N244" s="63"/>
      <c r="O244" s="63"/>
      <c r="P244" s="63"/>
      <c r="Q244" s="218"/>
      <c r="R244" s="214"/>
    </row>
    <row r="245" spans="1:18" s="2" customFormat="1" ht="22.5" x14ac:dyDescent="0.25">
      <c r="A245" s="153">
        <v>217</v>
      </c>
      <c r="B245" s="68" t="s">
        <v>1063</v>
      </c>
      <c r="C245" s="194">
        <v>275</v>
      </c>
      <c r="D245" s="63"/>
      <c r="E245" s="63"/>
      <c r="F245" s="63"/>
      <c r="G245" s="194">
        <v>13</v>
      </c>
      <c r="H245" s="194">
        <v>13</v>
      </c>
      <c r="I245" s="194">
        <v>81</v>
      </c>
      <c r="J245" s="194">
        <v>169</v>
      </c>
      <c r="K245" s="63"/>
      <c r="L245" s="63"/>
      <c r="M245" s="63"/>
      <c r="N245" s="63"/>
      <c r="O245" s="63"/>
      <c r="P245" s="63"/>
      <c r="Q245" s="218"/>
      <c r="R245" s="214"/>
    </row>
    <row r="246" spans="1:18" s="2" customFormat="1" x14ac:dyDescent="0.25">
      <c r="A246" s="153">
        <v>218</v>
      </c>
      <c r="B246" s="68" t="s">
        <v>901</v>
      </c>
      <c r="C246" s="196">
        <v>2787</v>
      </c>
      <c r="D246" s="63"/>
      <c r="E246" s="63"/>
      <c r="F246" s="63"/>
      <c r="G246" s="194">
        <v>128</v>
      </c>
      <c r="H246" s="194">
        <v>129</v>
      </c>
      <c r="I246" s="194">
        <v>843</v>
      </c>
      <c r="J246" s="196">
        <v>1687</v>
      </c>
      <c r="K246" s="63"/>
      <c r="L246" s="63"/>
      <c r="M246" s="63"/>
      <c r="N246" s="63"/>
      <c r="O246" s="63"/>
      <c r="P246" s="63"/>
      <c r="Q246" s="218"/>
      <c r="R246" s="214"/>
    </row>
    <row r="247" spans="1:18" s="2" customFormat="1" ht="22.5" x14ac:dyDescent="0.25">
      <c r="A247" s="153">
        <v>219</v>
      </c>
      <c r="B247" s="68" t="s">
        <v>1074</v>
      </c>
      <c r="C247" s="196">
        <v>1150</v>
      </c>
      <c r="D247" s="63"/>
      <c r="E247" s="194">
        <v>53</v>
      </c>
      <c r="F247" s="194">
        <v>55</v>
      </c>
      <c r="G247" s="194">
        <v>345</v>
      </c>
      <c r="H247" s="194">
        <v>697</v>
      </c>
      <c r="I247" s="63"/>
      <c r="J247" s="63"/>
      <c r="K247" s="63"/>
      <c r="L247" s="63"/>
      <c r="M247" s="63"/>
      <c r="N247" s="63"/>
      <c r="O247" s="63"/>
      <c r="P247" s="63"/>
      <c r="Q247" s="218"/>
      <c r="R247" s="214"/>
    </row>
    <row r="248" spans="1:18" s="2" customFormat="1" ht="22.5" x14ac:dyDescent="0.25">
      <c r="A248" s="153">
        <v>220</v>
      </c>
      <c r="B248" s="68" t="s">
        <v>1025</v>
      </c>
      <c r="C248" s="128">
        <v>2473</v>
      </c>
      <c r="D248" s="63"/>
      <c r="E248" s="63"/>
      <c r="F248" s="63"/>
      <c r="G248" s="107">
        <v>113</v>
      </c>
      <c r="H248" s="199">
        <v>115</v>
      </c>
      <c r="I248" s="107">
        <v>748</v>
      </c>
      <c r="J248" s="128">
        <v>1497</v>
      </c>
      <c r="K248" s="63"/>
      <c r="L248" s="63"/>
      <c r="M248" s="63"/>
      <c r="N248" s="63"/>
      <c r="O248" s="63"/>
      <c r="P248" s="63"/>
      <c r="Q248" s="218"/>
      <c r="R248" s="214"/>
    </row>
    <row r="249" spans="1:18" s="2" customFormat="1" x14ac:dyDescent="0.2">
      <c r="A249" s="153">
        <v>221</v>
      </c>
      <c r="B249" s="68" t="s">
        <v>1667</v>
      </c>
      <c r="C249" s="196"/>
      <c r="D249" s="195"/>
      <c r="E249" s="195"/>
      <c r="F249" s="195"/>
      <c r="G249" s="194"/>
      <c r="H249" s="194"/>
      <c r="I249" s="194"/>
      <c r="J249" s="196"/>
      <c r="K249" s="195"/>
      <c r="L249" s="195"/>
      <c r="M249" s="195"/>
      <c r="N249" s="195"/>
      <c r="O249" s="195"/>
      <c r="P249" s="195"/>
      <c r="Q249" s="218"/>
      <c r="R249" s="214"/>
    </row>
    <row r="250" spans="1:18" s="2" customFormat="1" x14ac:dyDescent="0.2">
      <c r="A250" s="153">
        <v>222</v>
      </c>
      <c r="B250" s="68" t="s">
        <v>1668</v>
      </c>
      <c r="C250" s="196"/>
      <c r="D250" s="195"/>
      <c r="E250" s="195"/>
      <c r="F250" s="195"/>
      <c r="G250" s="194"/>
      <c r="H250" s="194"/>
      <c r="I250" s="194"/>
      <c r="J250" s="196"/>
      <c r="K250" s="195"/>
      <c r="L250" s="195"/>
      <c r="M250" s="195"/>
      <c r="N250" s="195"/>
      <c r="O250" s="195"/>
      <c r="P250" s="195"/>
      <c r="Q250" s="218"/>
      <c r="R250" s="214"/>
    </row>
    <row r="251" spans="1:18" s="2" customFormat="1" x14ac:dyDescent="0.25">
      <c r="A251" s="153">
        <v>223</v>
      </c>
      <c r="B251" s="68" t="s">
        <v>1641</v>
      </c>
      <c r="C251" s="128">
        <v>5000</v>
      </c>
      <c r="D251" s="63"/>
      <c r="E251" s="63"/>
      <c r="F251" s="63"/>
      <c r="G251" s="194"/>
      <c r="H251" s="194"/>
      <c r="I251" s="194"/>
      <c r="J251" s="196"/>
      <c r="K251" s="63"/>
      <c r="L251" s="63"/>
      <c r="M251" s="63"/>
      <c r="N251" s="63"/>
      <c r="O251" s="63"/>
      <c r="P251" s="128">
        <v>5000</v>
      </c>
      <c r="Q251" s="218"/>
      <c r="R251" s="214"/>
    </row>
    <row r="252" spans="1:18" s="2" customFormat="1" ht="22.5" x14ac:dyDescent="0.25">
      <c r="A252" s="153">
        <v>224</v>
      </c>
      <c r="B252" s="68" t="s">
        <v>1060</v>
      </c>
      <c r="C252" s="196">
        <v>1021</v>
      </c>
      <c r="D252" s="63"/>
      <c r="E252" s="194">
        <v>47</v>
      </c>
      <c r="F252" s="194">
        <v>49</v>
      </c>
      <c r="G252" s="194">
        <v>306</v>
      </c>
      <c r="H252" s="194">
        <v>618</v>
      </c>
      <c r="I252" s="63"/>
      <c r="J252" s="63"/>
      <c r="K252" s="63"/>
      <c r="L252" s="63"/>
      <c r="M252" s="63"/>
      <c r="N252" s="63"/>
      <c r="O252" s="63"/>
      <c r="P252" s="63"/>
      <c r="Q252" s="218"/>
      <c r="R252" s="214"/>
    </row>
    <row r="253" spans="1:18" s="2" customFormat="1" x14ac:dyDescent="0.2">
      <c r="A253" s="153">
        <v>225</v>
      </c>
      <c r="B253" s="68" t="s">
        <v>903</v>
      </c>
      <c r="C253" s="196">
        <v>2751</v>
      </c>
      <c r="D253" s="195"/>
      <c r="E253" s="195"/>
      <c r="F253" s="195"/>
      <c r="G253" s="194">
        <v>128</v>
      </c>
      <c r="H253" s="194">
        <v>129</v>
      </c>
      <c r="I253" s="194">
        <v>808</v>
      </c>
      <c r="J253" s="196">
        <v>1687</v>
      </c>
      <c r="K253" s="195"/>
      <c r="L253" s="195"/>
      <c r="M253" s="195"/>
      <c r="N253" s="195"/>
      <c r="O253" s="195"/>
      <c r="P253" s="195"/>
      <c r="Q253" s="218"/>
      <c r="R253" s="214"/>
    </row>
    <row r="254" spans="1:18" s="2" customFormat="1" x14ac:dyDescent="0.25">
      <c r="A254" s="153">
        <v>226</v>
      </c>
      <c r="B254" s="68" t="s">
        <v>915</v>
      </c>
      <c r="C254" s="194">
        <v>495</v>
      </c>
      <c r="D254" s="63"/>
      <c r="E254" s="63"/>
      <c r="F254" s="63"/>
      <c r="G254" s="194">
        <v>23</v>
      </c>
      <c r="H254" s="194">
        <v>23</v>
      </c>
      <c r="I254" s="194">
        <v>150</v>
      </c>
      <c r="J254" s="194">
        <v>299</v>
      </c>
      <c r="K254" s="63"/>
      <c r="L254" s="63"/>
      <c r="M254" s="63"/>
      <c r="N254" s="63"/>
      <c r="O254" s="63"/>
      <c r="P254" s="63"/>
      <c r="Q254" s="218"/>
      <c r="R254" s="214"/>
    </row>
    <row r="255" spans="1:18" s="2" customFormat="1" ht="22.5" x14ac:dyDescent="0.25">
      <c r="A255" s="153">
        <v>227</v>
      </c>
      <c r="B255" s="68" t="s">
        <v>1040</v>
      </c>
      <c r="C255" s="194">
        <v>488</v>
      </c>
      <c r="D255" s="63"/>
      <c r="E255" s="63"/>
      <c r="F255" s="63"/>
      <c r="G255" s="194">
        <v>23</v>
      </c>
      <c r="H255" s="194">
        <v>23</v>
      </c>
      <c r="I255" s="194">
        <v>143</v>
      </c>
      <c r="J255" s="194">
        <v>299</v>
      </c>
      <c r="K255" s="63"/>
      <c r="L255" s="63"/>
      <c r="M255" s="63"/>
      <c r="N255" s="63"/>
      <c r="O255" s="63"/>
      <c r="P255" s="63"/>
      <c r="Q255" s="218"/>
      <c r="R255" s="214"/>
    </row>
    <row r="256" spans="1:18" s="2" customFormat="1" x14ac:dyDescent="0.25">
      <c r="A256" s="153">
        <v>228</v>
      </c>
      <c r="B256" s="68" t="s">
        <v>1669</v>
      </c>
      <c r="C256" s="194"/>
      <c r="D256" s="63"/>
      <c r="E256" s="63"/>
      <c r="F256" s="63"/>
      <c r="G256" s="194"/>
      <c r="H256" s="194"/>
      <c r="I256" s="194"/>
      <c r="J256" s="194"/>
      <c r="K256" s="63"/>
      <c r="L256" s="63"/>
      <c r="M256" s="63"/>
      <c r="N256" s="63"/>
      <c r="O256" s="63"/>
      <c r="P256" s="63"/>
      <c r="Q256" s="218"/>
      <c r="R256" s="214"/>
    </row>
    <row r="257" spans="1:18" s="2" customFormat="1" x14ac:dyDescent="0.25">
      <c r="A257" s="153">
        <v>229</v>
      </c>
      <c r="B257" s="68" t="s">
        <v>1670</v>
      </c>
      <c r="C257" s="194"/>
      <c r="D257" s="63"/>
      <c r="E257" s="63"/>
      <c r="F257" s="63"/>
      <c r="G257" s="194"/>
      <c r="H257" s="194"/>
      <c r="I257" s="194"/>
      <c r="J257" s="194"/>
      <c r="K257" s="63"/>
      <c r="L257" s="63"/>
      <c r="M257" s="63"/>
      <c r="N257" s="63"/>
      <c r="O257" s="63"/>
      <c r="P257" s="63"/>
      <c r="Q257" s="218"/>
      <c r="R257" s="214"/>
    </row>
    <row r="258" spans="1:18" s="2" customFormat="1" x14ac:dyDescent="0.2">
      <c r="A258" s="153">
        <v>230</v>
      </c>
      <c r="B258" s="68" t="s">
        <v>919</v>
      </c>
      <c r="C258" s="194">
        <v>195</v>
      </c>
      <c r="D258" s="195"/>
      <c r="E258" s="195"/>
      <c r="F258" s="195"/>
      <c r="G258" s="194">
        <v>9</v>
      </c>
      <c r="H258" s="194">
        <v>9</v>
      </c>
      <c r="I258" s="194">
        <v>57</v>
      </c>
      <c r="J258" s="194">
        <v>120</v>
      </c>
      <c r="K258" s="195"/>
      <c r="L258" s="195"/>
      <c r="M258" s="195"/>
      <c r="N258" s="195"/>
      <c r="O258" s="195"/>
      <c r="P258" s="195"/>
      <c r="Q258" s="218"/>
      <c r="R258" s="214"/>
    </row>
    <row r="259" spans="1:18" s="2" customFormat="1" x14ac:dyDescent="0.2">
      <c r="A259" s="153">
        <v>231</v>
      </c>
      <c r="B259" s="68" t="s">
        <v>918</v>
      </c>
      <c r="C259" s="194">
        <v>198</v>
      </c>
      <c r="D259" s="195"/>
      <c r="E259" s="195"/>
      <c r="F259" s="195"/>
      <c r="G259" s="194">
        <v>9</v>
      </c>
      <c r="H259" s="194">
        <v>9</v>
      </c>
      <c r="I259" s="194">
        <v>60</v>
      </c>
      <c r="J259" s="194">
        <v>120</v>
      </c>
      <c r="K259" s="195"/>
      <c r="L259" s="195"/>
      <c r="M259" s="195"/>
      <c r="N259" s="195"/>
      <c r="O259" s="195"/>
      <c r="P259" s="195"/>
      <c r="Q259" s="218"/>
      <c r="R259" s="214"/>
    </row>
    <row r="260" spans="1:18" s="2" customFormat="1" x14ac:dyDescent="0.2">
      <c r="A260" s="153">
        <v>232</v>
      </c>
      <c r="B260" s="68" t="s">
        <v>1671</v>
      </c>
      <c r="C260" s="194"/>
      <c r="D260" s="195"/>
      <c r="E260" s="195"/>
      <c r="F260" s="195"/>
      <c r="G260" s="194"/>
      <c r="H260" s="194"/>
      <c r="I260" s="194"/>
      <c r="J260" s="194"/>
      <c r="K260" s="195"/>
      <c r="L260" s="195"/>
      <c r="M260" s="195"/>
      <c r="N260" s="195"/>
      <c r="O260" s="195"/>
      <c r="P260" s="195"/>
      <c r="Q260" s="218"/>
      <c r="R260" s="214"/>
    </row>
    <row r="261" spans="1:18" s="2" customFormat="1" x14ac:dyDescent="0.2">
      <c r="A261" s="153">
        <v>233</v>
      </c>
      <c r="B261" s="68" t="s">
        <v>1672</v>
      </c>
      <c r="C261" s="194"/>
      <c r="D261" s="195"/>
      <c r="E261" s="195"/>
      <c r="F261" s="195"/>
      <c r="G261" s="194"/>
      <c r="H261" s="194"/>
      <c r="I261" s="194"/>
      <c r="J261" s="194"/>
      <c r="K261" s="195"/>
      <c r="L261" s="195"/>
      <c r="M261" s="195"/>
      <c r="N261" s="195"/>
      <c r="O261" s="195"/>
      <c r="P261" s="195"/>
      <c r="Q261" s="218"/>
      <c r="R261" s="214"/>
    </row>
    <row r="262" spans="1:18" s="2" customFormat="1" x14ac:dyDescent="0.2">
      <c r="A262" s="153">
        <v>234</v>
      </c>
      <c r="B262" s="200" t="s">
        <v>1673</v>
      </c>
      <c r="C262" s="194"/>
      <c r="D262" s="195"/>
      <c r="E262" s="195"/>
      <c r="F262" s="195"/>
      <c r="G262" s="194"/>
      <c r="H262" s="194"/>
      <c r="I262" s="194"/>
      <c r="J262" s="194"/>
      <c r="K262" s="195"/>
      <c r="L262" s="195"/>
      <c r="M262" s="195"/>
      <c r="N262" s="195"/>
      <c r="O262" s="195"/>
      <c r="P262" s="195"/>
      <c r="Q262" s="218"/>
      <c r="R262" s="214"/>
    </row>
    <row r="263" spans="1:18" s="2" customFormat="1" x14ac:dyDescent="0.2">
      <c r="A263" s="153">
        <v>235</v>
      </c>
      <c r="B263" s="68" t="s">
        <v>933</v>
      </c>
      <c r="C263" s="196">
        <v>1113</v>
      </c>
      <c r="D263" s="195"/>
      <c r="E263" s="195"/>
      <c r="F263" s="195"/>
      <c r="G263" s="194">
        <v>51</v>
      </c>
      <c r="H263" s="194">
        <v>52</v>
      </c>
      <c r="I263" s="194">
        <v>337</v>
      </c>
      <c r="J263" s="194">
        <v>673</v>
      </c>
      <c r="K263" s="195"/>
      <c r="L263" s="195"/>
      <c r="M263" s="195"/>
      <c r="N263" s="195"/>
      <c r="O263" s="195"/>
      <c r="P263" s="195"/>
      <c r="Q263" s="218"/>
      <c r="R263" s="214"/>
    </row>
    <row r="264" spans="1:18" s="2" customFormat="1" ht="22.5" x14ac:dyDescent="0.25">
      <c r="A264" s="153">
        <v>236</v>
      </c>
      <c r="B264" s="68" t="s">
        <v>1061</v>
      </c>
      <c r="C264" s="196">
        <v>1113</v>
      </c>
      <c r="D264" s="63"/>
      <c r="E264" s="63"/>
      <c r="F264" s="63"/>
      <c r="G264" s="194">
        <v>51</v>
      </c>
      <c r="H264" s="194">
        <v>52</v>
      </c>
      <c r="I264" s="194">
        <v>337</v>
      </c>
      <c r="J264" s="194">
        <v>673</v>
      </c>
      <c r="K264" s="63"/>
      <c r="L264" s="63"/>
      <c r="M264" s="63"/>
      <c r="N264" s="63"/>
      <c r="O264" s="63"/>
      <c r="P264" s="63"/>
      <c r="Q264" s="218"/>
      <c r="R264" s="214"/>
    </row>
    <row r="265" spans="1:18" s="2" customFormat="1" x14ac:dyDescent="0.25">
      <c r="A265" s="153">
        <v>237</v>
      </c>
      <c r="B265" s="68" t="s">
        <v>908</v>
      </c>
      <c r="C265" s="196">
        <v>2441</v>
      </c>
      <c r="D265" s="63"/>
      <c r="E265" s="63"/>
      <c r="F265" s="63"/>
      <c r="G265" s="194">
        <v>113</v>
      </c>
      <c r="H265" s="197">
        <v>115</v>
      </c>
      <c r="I265" s="194">
        <v>717</v>
      </c>
      <c r="J265" s="196">
        <v>1497</v>
      </c>
      <c r="K265" s="63"/>
      <c r="L265" s="63"/>
      <c r="M265" s="63"/>
      <c r="N265" s="63"/>
      <c r="O265" s="63"/>
      <c r="P265" s="63"/>
      <c r="Q265" s="218"/>
      <c r="R265" s="214"/>
    </row>
    <row r="266" spans="1:18" s="2" customFormat="1" x14ac:dyDescent="0.2">
      <c r="A266" s="153">
        <v>238</v>
      </c>
      <c r="B266" s="68" t="s">
        <v>920</v>
      </c>
      <c r="C266" s="194">
        <v>610</v>
      </c>
      <c r="D266" s="195"/>
      <c r="E266" s="195"/>
      <c r="F266" s="195"/>
      <c r="G266" s="194">
        <v>28</v>
      </c>
      <c r="H266" s="194">
        <v>29</v>
      </c>
      <c r="I266" s="194">
        <v>179</v>
      </c>
      <c r="J266" s="194">
        <v>374</v>
      </c>
      <c r="K266" s="195"/>
      <c r="L266" s="195"/>
      <c r="M266" s="195"/>
      <c r="N266" s="195"/>
      <c r="O266" s="195"/>
      <c r="P266" s="195"/>
      <c r="Q266" s="218"/>
      <c r="R266" s="214"/>
    </row>
    <row r="267" spans="1:18" s="2" customFormat="1" x14ac:dyDescent="0.25">
      <c r="A267" s="153">
        <v>239</v>
      </c>
      <c r="B267" s="16" t="s">
        <v>383</v>
      </c>
      <c r="C267" s="120">
        <v>2476</v>
      </c>
      <c r="D267" s="12"/>
      <c r="E267" s="12"/>
      <c r="F267" s="12"/>
      <c r="G267" s="103">
        <v>115</v>
      </c>
      <c r="H267" s="103">
        <v>116</v>
      </c>
      <c r="I267" s="103">
        <v>727</v>
      </c>
      <c r="J267" s="120">
        <v>1518</v>
      </c>
      <c r="K267" s="12"/>
      <c r="L267" s="12"/>
      <c r="M267" s="12"/>
      <c r="N267" s="12"/>
      <c r="O267" s="12"/>
      <c r="P267" s="12"/>
      <c r="Q267" s="218"/>
      <c r="R267" s="214"/>
    </row>
    <row r="268" spans="1:18" s="2" customFormat="1" x14ac:dyDescent="0.2">
      <c r="A268" s="153">
        <v>240</v>
      </c>
      <c r="B268" s="16" t="s">
        <v>386</v>
      </c>
      <c r="C268" s="120">
        <v>1393</v>
      </c>
      <c r="D268" s="124"/>
      <c r="E268" s="124"/>
      <c r="F268" s="124"/>
      <c r="G268" s="103">
        <v>64</v>
      </c>
      <c r="H268" s="103">
        <v>65</v>
      </c>
      <c r="I268" s="103">
        <v>422</v>
      </c>
      <c r="J268" s="103">
        <v>843</v>
      </c>
      <c r="K268" s="124"/>
      <c r="L268" s="124"/>
      <c r="M268" s="124"/>
      <c r="N268" s="124"/>
      <c r="O268" s="124"/>
      <c r="P268" s="124"/>
      <c r="Q268" s="218"/>
      <c r="R268" s="214"/>
    </row>
    <row r="269" spans="1:18" s="2" customFormat="1" x14ac:dyDescent="0.2">
      <c r="A269" s="153">
        <v>241</v>
      </c>
      <c r="B269" s="16" t="s">
        <v>387</v>
      </c>
      <c r="C269" s="103">
        <v>502</v>
      </c>
      <c r="D269" s="124"/>
      <c r="E269" s="124"/>
      <c r="F269" s="124"/>
      <c r="G269" s="103">
        <v>23</v>
      </c>
      <c r="H269" s="103">
        <v>23</v>
      </c>
      <c r="I269" s="103">
        <v>152</v>
      </c>
      <c r="J269" s="103">
        <v>304</v>
      </c>
      <c r="K269" s="124"/>
      <c r="L269" s="124"/>
      <c r="M269" s="124"/>
      <c r="N269" s="124"/>
      <c r="O269" s="124"/>
      <c r="P269" s="124"/>
      <c r="Q269" s="218"/>
      <c r="R269" s="214"/>
    </row>
    <row r="270" spans="1:18" s="2" customFormat="1" ht="22.5" x14ac:dyDescent="0.25">
      <c r="A270" s="153">
        <v>242</v>
      </c>
      <c r="B270" s="16" t="s">
        <v>1066</v>
      </c>
      <c r="C270" s="120">
        <v>1651</v>
      </c>
      <c r="D270" s="12"/>
      <c r="E270" s="12"/>
      <c r="F270" s="12"/>
      <c r="G270" s="103">
        <v>77</v>
      </c>
      <c r="H270" s="103">
        <v>77</v>
      </c>
      <c r="I270" s="103">
        <v>485</v>
      </c>
      <c r="J270" s="120">
        <v>1012</v>
      </c>
      <c r="K270" s="12"/>
      <c r="L270" s="12"/>
      <c r="M270" s="12"/>
      <c r="N270" s="12"/>
      <c r="O270" s="12"/>
      <c r="P270" s="12"/>
      <c r="Q270" s="218"/>
      <c r="R270" s="214"/>
    </row>
    <row r="271" spans="1:18" s="2" customFormat="1" ht="22.5" x14ac:dyDescent="0.25">
      <c r="A271" s="153">
        <v>243</v>
      </c>
      <c r="B271" s="16" t="s">
        <v>1067</v>
      </c>
      <c r="C271" s="120">
        <v>1393</v>
      </c>
      <c r="D271" s="12"/>
      <c r="E271" s="12"/>
      <c r="F271" s="12"/>
      <c r="G271" s="103">
        <v>64</v>
      </c>
      <c r="H271" s="103">
        <v>65</v>
      </c>
      <c r="I271" s="103">
        <v>422</v>
      </c>
      <c r="J271" s="103">
        <v>843</v>
      </c>
      <c r="K271" s="12"/>
      <c r="L271" s="12"/>
      <c r="M271" s="12"/>
      <c r="N271" s="12"/>
      <c r="O271" s="12"/>
      <c r="P271" s="12"/>
      <c r="Q271" s="218"/>
      <c r="R271" s="214"/>
    </row>
    <row r="272" spans="1:18" s="2" customFormat="1" ht="22.5" x14ac:dyDescent="0.25">
      <c r="A272" s="153">
        <v>244</v>
      </c>
      <c r="B272" s="16" t="s">
        <v>1069</v>
      </c>
      <c r="C272" s="120">
        <v>1651</v>
      </c>
      <c r="D272" s="12"/>
      <c r="E272" s="12"/>
      <c r="F272" s="12"/>
      <c r="G272" s="103">
        <v>77</v>
      </c>
      <c r="H272" s="103">
        <v>77</v>
      </c>
      <c r="I272" s="103">
        <v>485</v>
      </c>
      <c r="J272" s="120">
        <v>1012</v>
      </c>
      <c r="K272" s="12"/>
      <c r="L272" s="12"/>
      <c r="M272" s="12"/>
      <c r="N272" s="12"/>
      <c r="O272" s="12"/>
      <c r="P272" s="12"/>
      <c r="Q272" s="218"/>
      <c r="R272" s="214"/>
    </row>
    <row r="273" spans="1:18" s="2" customFormat="1" x14ac:dyDescent="0.2">
      <c r="A273" s="153">
        <v>245</v>
      </c>
      <c r="B273" s="16" t="s">
        <v>393</v>
      </c>
      <c r="C273" s="120">
        <v>8918</v>
      </c>
      <c r="D273" s="124"/>
      <c r="E273" s="124"/>
      <c r="F273" s="124"/>
      <c r="G273" s="103">
        <v>409</v>
      </c>
      <c r="H273" s="103">
        <v>413</v>
      </c>
      <c r="I273" s="127">
        <v>2699</v>
      </c>
      <c r="J273" s="120">
        <v>5397</v>
      </c>
      <c r="K273" s="124"/>
      <c r="L273" s="124"/>
      <c r="M273" s="124"/>
      <c r="N273" s="124"/>
      <c r="O273" s="124"/>
      <c r="P273" s="124"/>
      <c r="Q273" s="218"/>
      <c r="R273" s="214"/>
    </row>
    <row r="274" spans="1:18" s="2" customFormat="1" x14ac:dyDescent="0.25">
      <c r="A274" s="153">
        <v>246</v>
      </c>
      <c r="B274" s="16" t="s">
        <v>1743</v>
      </c>
      <c r="C274" s="101">
        <v>2762.9394400000001</v>
      </c>
      <c r="D274" s="12"/>
      <c r="E274" s="12"/>
      <c r="F274" s="12"/>
      <c r="G274" s="103"/>
      <c r="H274" s="101"/>
      <c r="I274" s="101">
        <v>2762.9394400000001</v>
      </c>
      <c r="J274" s="103"/>
      <c r="K274" s="12"/>
      <c r="L274" s="12"/>
      <c r="M274" s="12"/>
      <c r="N274" s="12"/>
      <c r="O274" s="12"/>
      <c r="P274" s="12"/>
      <c r="Q274" s="218"/>
      <c r="R274" s="214"/>
    </row>
    <row r="275" spans="1:18" s="2" customFormat="1" ht="22.5" x14ac:dyDescent="0.25">
      <c r="A275" s="153">
        <v>247</v>
      </c>
      <c r="B275" s="16" t="s">
        <v>1070</v>
      </c>
      <c r="C275" s="120">
        <v>2787</v>
      </c>
      <c r="D275" s="12"/>
      <c r="E275" s="12"/>
      <c r="F275" s="12"/>
      <c r="G275" s="103">
        <v>128</v>
      </c>
      <c r="H275" s="103">
        <v>129</v>
      </c>
      <c r="I275" s="103">
        <v>843</v>
      </c>
      <c r="J275" s="120">
        <v>1687</v>
      </c>
      <c r="K275" s="12"/>
      <c r="L275" s="12"/>
      <c r="M275" s="12"/>
      <c r="N275" s="12"/>
      <c r="O275" s="12"/>
      <c r="P275" s="12"/>
      <c r="Q275" s="218"/>
      <c r="R275" s="214"/>
    </row>
    <row r="276" spans="1:18" s="2" customFormat="1" ht="22.5" x14ac:dyDescent="0.25">
      <c r="A276" s="153">
        <v>248</v>
      </c>
      <c r="B276" s="16" t="s">
        <v>1071</v>
      </c>
      <c r="C276" s="103">
        <v>256</v>
      </c>
      <c r="D276" s="12"/>
      <c r="E276" s="103">
        <v>12</v>
      </c>
      <c r="F276" s="103">
        <v>12</v>
      </c>
      <c r="G276" s="103">
        <v>77</v>
      </c>
      <c r="H276" s="103">
        <v>155</v>
      </c>
      <c r="I276" s="12"/>
      <c r="J276" s="12"/>
      <c r="K276" s="12"/>
      <c r="L276" s="12"/>
      <c r="M276" s="12"/>
      <c r="N276" s="12"/>
      <c r="O276" s="12"/>
      <c r="P276" s="12"/>
      <c r="Q276" s="218"/>
      <c r="R276" s="214"/>
    </row>
    <row r="277" spans="1:18" s="2" customFormat="1" ht="22.5" x14ac:dyDescent="0.25">
      <c r="A277" s="153">
        <v>249</v>
      </c>
      <c r="B277" s="16" t="s">
        <v>1072</v>
      </c>
      <c r="C277" s="103">
        <v>256</v>
      </c>
      <c r="D277" s="12"/>
      <c r="E277" s="103">
        <v>12</v>
      </c>
      <c r="F277" s="103">
        <v>12</v>
      </c>
      <c r="G277" s="103">
        <v>77</v>
      </c>
      <c r="H277" s="103">
        <v>155</v>
      </c>
      <c r="I277" s="12"/>
      <c r="J277" s="12"/>
      <c r="K277" s="12"/>
      <c r="L277" s="12"/>
      <c r="M277" s="12"/>
      <c r="N277" s="12"/>
      <c r="O277" s="12"/>
      <c r="P277" s="12"/>
      <c r="Q277" s="218"/>
      <c r="R277" s="214"/>
    </row>
    <row r="278" spans="1:18" s="2" customFormat="1" ht="22.5" x14ac:dyDescent="0.25">
      <c r="A278" s="153">
        <v>250</v>
      </c>
      <c r="B278" s="16" t="s">
        <v>1073</v>
      </c>
      <c r="C278" s="101">
        <v>2428</v>
      </c>
      <c r="D278" s="12"/>
      <c r="E278" s="102">
        <v>112</v>
      </c>
      <c r="F278" s="102">
        <v>117</v>
      </c>
      <c r="G278" s="102">
        <v>728</v>
      </c>
      <c r="H278" s="101">
        <v>1472</v>
      </c>
      <c r="I278" s="12"/>
      <c r="J278" s="12"/>
      <c r="K278" s="12"/>
      <c r="L278" s="12"/>
      <c r="M278" s="12"/>
      <c r="N278" s="12"/>
      <c r="O278" s="12"/>
      <c r="P278" s="12"/>
      <c r="Q278" s="218"/>
      <c r="R278" s="214"/>
    </row>
    <row r="279" spans="1:18" s="2" customFormat="1" ht="22.5" x14ac:dyDescent="0.25">
      <c r="A279" s="153">
        <v>251</v>
      </c>
      <c r="B279" s="16" t="s">
        <v>1075</v>
      </c>
      <c r="C279" s="120">
        <v>5113</v>
      </c>
      <c r="D279" s="12"/>
      <c r="E279" s="103">
        <v>235</v>
      </c>
      <c r="F279" s="103">
        <v>246</v>
      </c>
      <c r="G279" s="120">
        <v>1534</v>
      </c>
      <c r="H279" s="120">
        <v>3098</v>
      </c>
      <c r="I279" s="12"/>
      <c r="J279" s="12"/>
      <c r="K279" s="12"/>
      <c r="L279" s="12"/>
      <c r="M279" s="12"/>
      <c r="N279" s="12"/>
      <c r="O279" s="12"/>
      <c r="P279" s="12"/>
      <c r="Q279" s="218"/>
      <c r="R279" s="214"/>
    </row>
    <row r="280" spans="1:18" s="2" customFormat="1" ht="22.5" x14ac:dyDescent="0.25">
      <c r="A280" s="153">
        <v>252</v>
      </c>
      <c r="B280" s="16" t="s">
        <v>1076</v>
      </c>
      <c r="C280" s="103">
        <v>256</v>
      </c>
      <c r="D280" s="12"/>
      <c r="E280" s="103">
        <v>12</v>
      </c>
      <c r="F280" s="103">
        <v>12</v>
      </c>
      <c r="G280" s="103">
        <v>77</v>
      </c>
      <c r="H280" s="103">
        <v>155</v>
      </c>
      <c r="I280" s="12"/>
      <c r="J280" s="12"/>
      <c r="K280" s="12"/>
      <c r="L280" s="12"/>
      <c r="M280" s="12"/>
      <c r="N280" s="12"/>
      <c r="O280" s="12"/>
      <c r="P280" s="12"/>
      <c r="Q280" s="218"/>
      <c r="R280" s="214"/>
    </row>
    <row r="281" spans="1:18" s="2" customFormat="1" ht="22.5" x14ac:dyDescent="0.25">
      <c r="A281" s="153">
        <v>253</v>
      </c>
      <c r="B281" s="16" t="s">
        <v>1077</v>
      </c>
      <c r="C281" s="103">
        <v>256</v>
      </c>
      <c r="D281" s="12"/>
      <c r="E281" s="103">
        <v>12</v>
      </c>
      <c r="F281" s="103">
        <v>12</v>
      </c>
      <c r="G281" s="103">
        <v>77</v>
      </c>
      <c r="H281" s="103">
        <v>155</v>
      </c>
      <c r="I281" s="12"/>
      <c r="J281" s="12"/>
      <c r="K281" s="12"/>
      <c r="L281" s="12"/>
      <c r="M281" s="12"/>
      <c r="N281" s="12"/>
      <c r="O281" s="12"/>
      <c r="P281" s="12"/>
      <c r="Q281" s="218"/>
      <c r="R281" s="214"/>
    </row>
    <row r="282" spans="1:18" s="2" customFormat="1" ht="22.5" x14ac:dyDescent="0.25">
      <c r="A282" s="153">
        <v>254</v>
      </c>
      <c r="B282" s="16" t="s">
        <v>1078</v>
      </c>
      <c r="C282" s="120">
        <v>5113</v>
      </c>
      <c r="D282" s="12"/>
      <c r="E282" s="103">
        <v>235</v>
      </c>
      <c r="F282" s="103">
        <v>246</v>
      </c>
      <c r="G282" s="120">
        <v>1534</v>
      </c>
      <c r="H282" s="120">
        <v>3098</v>
      </c>
      <c r="I282" s="12"/>
      <c r="J282" s="12"/>
      <c r="K282" s="12"/>
      <c r="L282" s="12"/>
      <c r="M282" s="12"/>
      <c r="N282" s="12"/>
      <c r="O282" s="12"/>
      <c r="P282" s="12"/>
      <c r="Q282" s="218"/>
      <c r="R282" s="214"/>
    </row>
    <row r="283" spans="1:18" s="2" customFormat="1" ht="22.5" x14ac:dyDescent="0.25">
      <c r="A283" s="153">
        <v>255</v>
      </c>
      <c r="B283" s="16" t="s">
        <v>1079</v>
      </c>
      <c r="C283" s="120">
        <v>2508</v>
      </c>
      <c r="D283" s="12"/>
      <c r="E283" s="12"/>
      <c r="F283" s="12"/>
      <c r="G283" s="103">
        <v>115</v>
      </c>
      <c r="H283" s="103">
        <v>116</v>
      </c>
      <c r="I283" s="103">
        <v>759</v>
      </c>
      <c r="J283" s="120">
        <v>1518</v>
      </c>
      <c r="K283" s="12"/>
      <c r="L283" s="12"/>
      <c r="M283" s="12"/>
      <c r="N283" s="12"/>
      <c r="O283" s="12"/>
      <c r="P283" s="12"/>
      <c r="Q283" s="218"/>
      <c r="R283" s="214"/>
    </row>
    <row r="284" spans="1:18" s="2" customFormat="1" x14ac:dyDescent="0.2">
      <c r="A284" s="153">
        <v>256</v>
      </c>
      <c r="B284" s="16" t="s">
        <v>410</v>
      </c>
      <c r="C284" s="39">
        <v>2787</v>
      </c>
      <c r="D284" s="124"/>
      <c r="E284" s="124"/>
      <c r="F284" s="124"/>
      <c r="G284" s="24">
        <v>128</v>
      </c>
      <c r="H284" s="24">
        <v>129</v>
      </c>
      <c r="I284" s="24">
        <v>843</v>
      </c>
      <c r="J284" s="39">
        <v>1687</v>
      </c>
      <c r="K284" s="124"/>
      <c r="L284" s="124"/>
      <c r="M284" s="124"/>
      <c r="N284" s="124"/>
      <c r="O284" s="124"/>
      <c r="P284" s="101"/>
      <c r="Q284" s="218"/>
      <c r="R284" s="214"/>
    </row>
    <row r="285" spans="1:18" s="2" customFormat="1" ht="22.5" x14ac:dyDescent="0.25">
      <c r="A285" s="153">
        <v>257</v>
      </c>
      <c r="B285" s="16" t="s">
        <v>1080</v>
      </c>
      <c r="C285" s="120">
        <v>4933</v>
      </c>
      <c r="D285" s="12"/>
      <c r="E285" s="12"/>
      <c r="F285" s="12"/>
      <c r="G285" s="103">
        <v>226</v>
      </c>
      <c r="H285" s="103">
        <v>228</v>
      </c>
      <c r="I285" s="127">
        <v>1493</v>
      </c>
      <c r="J285" s="120">
        <v>2985</v>
      </c>
      <c r="K285" s="12"/>
      <c r="L285" s="12"/>
      <c r="M285" s="12"/>
      <c r="N285" s="12"/>
      <c r="O285" s="12"/>
      <c r="P285" s="12"/>
      <c r="Q285" s="218"/>
      <c r="R285" s="214"/>
    </row>
    <row r="286" spans="1:18" s="2" customFormat="1" ht="22.5" x14ac:dyDescent="0.25">
      <c r="A286" s="153">
        <v>258</v>
      </c>
      <c r="B286" s="16" t="s">
        <v>1081</v>
      </c>
      <c r="C286" s="120">
        <v>2787</v>
      </c>
      <c r="D286" s="12"/>
      <c r="E286" s="12"/>
      <c r="F286" s="12"/>
      <c r="G286" s="103">
        <v>128</v>
      </c>
      <c r="H286" s="103">
        <v>129</v>
      </c>
      <c r="I286" s="103">
        <v>843</v>
      </c>
      <c r="J286" s="120">
        <v>1687</v>
      </c>
      <c r="K286" s="12"/>
      <c r="L286" s="12"/>
      <c r="M286" s="12"/>
      <c r="N286" s="12"/>
      <c r="O286" s="12"/>
      <c r="P286" s="12"/>
      <c r="Q286" s="218"/>
      <c r="R286" s="214"/>
    </row>
    <row r="287" spans="1:18" s="2" customFormat="1" x14ac:dyDescent="0.2">
      <c r="A287" s="153">
        <v>259</v>
      </c>
      <c r="B287" s="16" t="s">
        <v>413</v>
      </c>
      <c r="C287" s="120">
        <v>2787</v>
      </c>
      <c r="D287" s="124"/>
      <c r="E287" s="124"/>
      <c r="F287" s="124"/>
      <c r="G287" s="103">
        <v>128</v>
      </c>
      <c r="H287" s="103">
        <v>129</v>
      </c>
      <c r="I287" s="103">
        <v>843</v>
      </c>
      <c r="J287" s="120">
        <v>1687</v>
      </c>
      <c r="K287" s="124"/>
      <c r="L287" s="124"/>
      <c r="M287" s="124"/>
      <c r="N287" s="124"/>
      <c r="O287" s="124"/>
      <c r="P287" s="124"/>
      <c r="Q287" s="223">
        <f>SUM(C214:C287)</f>
        <v>141008.5585596</v>
      </c>
      <c r="R287" s="214"/>
    </row>
    <row r="288" spans="1:18" s="2" customFormat="1" ht="15" customHeight="1" x14ac:dyDescent="0.25">
      <c r="A288" s="292" t="s">
        <v>415</v>
      </c>
      <c r="B288" s="293"/>
      <c r="C288" s="293"/>
      <c r="D288" s="293"/>
      <c r="E288" s="293"/>
      <c r="F288" s="293"/>
      <c r="G288" s="293"/>
      <c r="H288" s="293"/>
      <c r="I288" s="293"/>
      <c r="J288" s="293"/>
      <c r="K288" s="293"/>
      <c r="L288" s="293"/>
      <c r="M288" s="293"/>
      <c r="N288" s="293"/>
      <c r="O288" s="293"/>
      <c r="P288" s="293"/>
      <c r="Q288" s="218"/>
      <c r="R288" s="214"/>
    </row>
    <row r="289" spans="1:20" ht="73.5" customHeight="1" x14ac:dyDescent="0.2">
      <c r="A289" s="119">
        <v>260</v>
      </c>
      <c r="B289" s="16" t="s">
        <v>1657</v>
      </c>
      <c r="C289" s="101">
        <v>8633.84</v>
      </c>
      <c r="D289" s="124"/>
      <c r="E289" s="124"/>
      <c r="F289" s="124"/>
      <c r="G289" s="103"/>
      <c r="H289" s="102"/>
      <c r="I289" s="102">
        <v>430.35329999999999</v>
      </c>
      <c r="J289" s="102">
        <v>68.804130000000001</v>
      </c>
      <c r="K289" s="102">
        <v>382.30525</v>
      </c>
      <c r="L289" s="102"/>
      <c r="M289" s="102"/>
      <c r="N289" s="102"/>
      <c r="O289" s="102">
        <v>7752.3773199999996</v>
      </c>
      <c r="P289" s="124"/>
      <c r="R289" s="214"/>
    </row>
    <row r="290" spans="1:20" ht="15" customHeight="1" x14ac:dyDescent="0.2">
      <c r="A290" s="119">
        <v>261</v>
      </c>
      <c r="B290" s="16" t="s">
        <v>928</v>
      </c>
      <c r="C290" s="120">
        <v>1099</v>
      </c>
      <c r="D290" s="124"/>
      <c r="E290" s="124"/>
      <c r="F290" s="124"/>
      <c r="G290" s="103">
        <v>51</v>
      </c>
      <c r="H290" s="103">
        <v>52</v>
      </c>
      <c r="I290" s="103">
        <v>323</v>
      </c>
      <c r="J290" s="103">
        <v>673</v>
      </c>
      <c r="K290" s="124"/>
      <c r="L290" s="124"/>
      <c r="M290" s="124"/>
      <c r="N290" s="124"/>
      <c r="O290" s="124"/>
      <c r="P290" s="124"/>
      <c r="Q290" s="219">
        <f>SUM(C289:C290)</f>
        <v>9732.84</v>
      </c>
      <c r="R290" s="214"/>
    </row>
    <row r="291" spans="1:20" ht="15" customHeight="1" x14ac:dyDescent="0.25">
      <c r="A291" s="249" t="s">
        <v>496</v>
      </c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1"/>
      <c r="P291" s="104"/>
      <c r="R291" s="214"/>
    </row>
    <row r="292" spans="1:20" s="111" customFormat="1" ht="74.25" customHeight="1" x14ac:dyDescent="0.25">
      <c r="A292" s="119">
        <v>262</v>
      </c>
      <c r="B292" s="16" t="s">
        <v>1658</v>
      </c>
      <c r="C292" s="101">
        <v>9076</v>
      </c>
      <c r="D292" s="16"/>
      <c r="E292" s="102"/>
      <c r="F292" s="102"/>
      <c r="G292" s="102"/>
      <c r="H292" s="241">
        <v>45.936779999999999</v>
      </c>
      <c r="I292" s="241">
        <v>7666.8869319999994</v>
      </c>
      <c r="J292" s="241">
        <v>1172.0019200000002</v>
      </c>
      <c r="K292" s="241">
        <v>191.46006000000003</v>
      </c>
      <c r="L292" s="16"/>
      <c r="M292" s="16"/>
      <c r="N292" s="16"/>
      <c r="O292" s="16"/>
      <c r="P292" s="16"/>
      <c r="Q292" s="219">
        <f>C292</f>
        <v>9076</v>
      </c>
      <c r="R292" s="214"/>
      <c r="S292" s="214"/>
      <c r="T292" s="2"/>
    </row>
    <row r="293" spans="1:20" ht="15" customHeight="1" x14ac:dyDescent="0.25">
      <c r="A293" s="249" t="s">
        <v>984</v>
      </c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R293" s="214"/>
    </row>
    <row r="294" spans="1:20" ht="22.5" x14ac:dyDescent="0.25">
      <c r="A294" s="119">
        <v>263</v>
      </c>
      <c r="B294" s="16" t="s">
        <v>985</v>
      </c>
      <c r="C294" s="101">
        <v>9996.4056281099674</v>
      </c>
      <c r="D294" s="16"/>
      <c r="E294" s="16"/>
      <c r="F294" s="16"/>
      <c r="G294" s="16"/>
      <c r="H294" s="16"/>
      <c r="I294" s="16"/>
      <c r="J294" s="13"/>
      <c r="K294" s="122"/>
      <c r="L294" s="129">
        <v>600</v>
      </c>
      <c r="M294" s="130">
        <v>9397</v>
      </c>
      <c r="N294" s="130"/>
      <c r="O294" s="16"/>
      <c r="P294" s="16"/>
      <c r="Q294" s="219">
        <f>SUM(C294)</f>
        <v>9996.4056281099674</v>
      </c>
      <c r="R294" s="214"/>
    </row>
    <row r="295" spans="1:20" ht="15" customHeight="1" x14ac:dyDescent="0.25">
      <c r="A295" s="249" t="s">
        <v>504</v>
      </c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R295" s="214"/>
    </row>
    <row r="296" spans="1:20" s="111" customFormat="1" ht="33.75" x14ac:dyDescent="0.25">
      <c r="A296" s="119">
        <v>264</v>
      </c>
      <c r="B296" s="16" t="s">
        <v>1082</v>
      </c>
      <c r="C296" s="101">
        <v>107365</v>
      </c>
      <c r="D296" s="16"/>
      <c r="E296" s="16"/>
      <c r="F296" s="16"/>
      <c r="G296" s="16"/>
      <c r="H296" s="16"/>
      <c r="I296" s="16"/>
      <c r="J296" s="16"/>
      <c r="K296" s="122">
        <v>5008</v>
      </c>
      <c r="L296" s="129">
        <v>5158</v>
      </c>
      <c r="M296" s="130">
        <v>31785</v>
      </c>
      <c r="N296" s="130">
        <v>65414</v>
      </c>
      <c r="O296" s="16"/>
      <c r="P296" s="16"/>
      <c r="Q296" s="224"/>
      <c r="R296" s="214"/>
      <c r="S296" s="214"/>
      <c r="T296" s="2"/>
    </row>
    <row r="297" spans="1:20" ht="15" customHeight="1" x14ac:dyDescent="0.25">
      <c r="A297" s="119">
        <v>265</v>
      </c>
      <c r="B297" s="16" t="s">
        <v>1083</v>
      </c>
      <c r="C297" s="101">
        <v>80996</v>
      </c>
      <c r="D297" s="16"/>
      <c r="E297" s="16"/>
      <c r="F297" s="16"/>
      <c r="G297" s="16"/>
      <c r="H297" s="16"/>
      <c r="I297" s="16"/>
      <c r="J297" s="16"/>
      <c r="K297" s="122">
        <v>3778</v>
      </c>
      <c r="L297" s="129">
        <v>3891</v>
      </c>
      <c r="M297" s="130">
        <v>23979</v>
      </c>
      <c r="N297" s="130">
        <v>49348</v>
      </c>
      <c r="O297" s="16"/>
      <c r="P297" s="16"/>
      <c r="R297" s="214"/>
    </row>
    <row r="298" spans="1:20" ht="33.75" x14ac:dyDescent="0.25">
      <c r="A298" s="119">
        <v>266</v>
      </c>
      <c r="B298" s="16" t="s">
        <v>1084</v>
      </c>
      <c r="C298" s="101">
        <v>194799</v>
      </c>
      <c r="D298" s="16"/>
      <c r="E298" s="16"/>
      <c r="F298" s="16"/>
      <c r="G298" s="16"/>
      <c r="H298" s="16"/>
      <c r="I298" s="16"/>
      <c r="J298" s="16"/>
      <c r="K298" s="122">
        <v>9086</v>
      </c>
      <c r="L298" s="129">
        <v>9359</v>
      </c>
      <c r="M298" s="130">
        <v>57670</v>
      </c>
      <c r="N298" s="130">
        <v>118684</v>
      </c>
      <c r="O298" s="16"/>
      <c r="P298" s="16"/>
      <c r="R298" s="214"/>
    </row>
    <row r="299" spans="1:20" ht="22.5" x14ac:dyDescent="0.25">
      <c r="A299" s="119">
        <v>267</v>
      </c>
      <c r="B299" s="16" t="s">
        <v>1085</v>
      </c>
      <c r="C299" s="101">
        <v>24299</v>
      </c>
      <c r="D299" s="12"/>
      <c r="E299" s="12"/>
      <c r="F299" s="12"/>
      <c r="G299" s="12"/>
      <c r="H299" s="12"/>
      <c r="I299" s="12"/>
      <c r="J299" s="12"/>
      <c r="K299" s="122">
        <v>1133</v>
      </c>
      <c r="L299" s="129">
        <v>1167</v>
      </c>
      <c r="M299" s="129">
        <v>7194</v>
      </c>
      <c r="N299" s="130">
        <v>14804</v>
      </c>
      <c r="O299" s="12"/>
      <c r="P299" s="12"/>
      <c r="R299" s="214"/>
    </row>
    <row r="300" spans="1:20" ht="22.5" x14ac:dyDescent="0.25">
      <c r="A300" s="119">
        <v>268</v>
      </c>
      <c r="B300" s="16" t="s">
        <v>1086</v>
      </c>
      <c r="C300" s="101">
        <v>68180</v>
      </c>
      <c r="D300" s="12"/>
      <c r="E300" s="12"/>
      <c r="F300" s="12"/>
      <c r="G300" s="12"/>
      <c r="H300" s="12"/>
      <c r="I300" s="12"/>
      <c r="J300" s="12"/>
      <c r="K300" s="122">
        <v>3180</v>
      </c>
      <c r="L300" s="129">
        <v>3276</v>
      </c>
      <c r="M300" s="130">
        <v>20184</v>
      </c>
      <c r="N300" s="130">
        <v>41540</v>
      </c>
      <c r="O300" s="12"/>
      <c r="P300" s="12"/>
      <c r="R300" s="214"/>
    </row>
    <row r="301" spans="1:20" ht="22.5" x14ac:dyDescent="0.25">
      <c r="A301" s="119">
        <v>269</v>
      </c>
      <c r="B301" s="16" t="s">
        <v>1087</v>
      </c>
      <c r="C301" s="101">
        <v>80996</v>
      </c>
      <c r="D301" s="12"/>
      <c r="E301" s="12"/>
      <c r="F301" s="12"/>
      <c r="G301" s="12"/>
      <c r="H301" s="12"/>
      <c r="I301" s="12"/>
      <c r="J301" s="12"/>
      <c r="K301" s="127">
        <v>3778</v>
      </c>
      <c r="L301" s="121">
        <v>3891</v>
      </c>
      <c r="M301" s="131">
        <v>23979</v>
      </c>
      <c r="N301" s="131">
        <v>49348</v>
      </c>
      <c r="O301" s="12"/>
      <c r="P301" s="12"/>
      <c r="R301" s="214"/>
    </row>
    <row r="302" spans="1:20" ht="60" customHeight="1" x14ac:dyDescent="0.25">
      <c r="A302" s="119">
        <v>270</v>
      </c>
      <c r="B302" s="16" t="s">
        <v>1088</v>
      </c>
      <c r="C302" s="101">
        <v>24299</v>
      </c>
      <c r="D302" s="16"/>
      <c r="E302" s="16"/>
      <c r="F302" s="16"/>
      <c r="G302" s="16"/>
      <c r="H302" s="16"/>
      <c r="I302" s="16"/>
      <c r="J302" s="16"/>
      <c r="K302" s="122">
        <v>1133</v>
      </c>
      <c r="L302" s="129">
        <v>1167</v>
      </c>
      <c r="M302" s="129">
        <v>7194</v>
      </c>
      <c r="N302" s="130">
        <v>14804</v>
      </c>
      <c r="O302" s="16"/>
      <c r="P302" s="16"/>
      <c r="R302" s="214"/>
    </row>
    <row r="303" spans="1:20" ht="33.75" x14ac:dyDescent="0.25">
      <c r="A303" s="119">
        <v>271</v>
      </c>
      <c r="B303" s="16" t="s">
        <v>1089</v>
      </c>
      <c r="C303" s="101">
        <v>148321</v>
      </c>
      <c r="D303" s="16"/>
      <c r="E303" s="16"/>
      <c r="F303" s="16"/>
      <c r="G303" s="16"/>
      <c r="H303" s="16"/>
      <c r="I303" s="16"/>
      <c r="J303" s="16"/>
      <c r="K303" s="127">
        <v>6918</v>
      </c>
      <c r="L303" s="121">
        <v>7126</v>
      </c>
      <c r="M303" s="131">
        <v>43910</v>
      </c>
      <c r="N303" s="131">
        <v>90367</v>
      </c>
      <c r="O303" s="16"/>
      <c r="P303" s="16"/>
      <c r="R303" s="214"/>
    </row>
    <row r="304" spans="1:20" ht="49.5" customHeight="1" x14ac:dyDescent="0.25">
      <c r="A304" s="119">
        <v>272</v>
      </c>
      <c r="B304" s="16" t="s">
        <v>885</v>
      </c>
      <c r="C304" s="101">
        <v>300654</v>
      </c>
      <c r="D304" s="12"/>
      <c r="E304" s="12"/>
      <c r="F304" s="12"/>
      <c r="G304" s="12"/>
      <c r="H304" s="12"/>
      <c r="I304" s="12"/>
      <c r="J304" s="12"/>
      <c r="K304" s="132">
        <v>14024</v>
      </c>
      <c r="L304" s="131">
        <v>14445</v>
      </c>
      <c r="M304" s="131">
        <v>89008</v>
      </c>
      <c r="N304" s="131">
        <v>183178</v>
      </c>
      <c r="O304" s="12"/>
      <c r="P304" s="12"/>
      <c r="R304" s="214"/>
    </row>
    <row r="305" spans="1:18" s="2" customFormat="1" ht="69" customHeight="1" x14ac:dyDescent="0.25">
      <c r="A305" s="119">
        <v>273</v>
      </c>
      <c r="B305" s="16" t="s">
        <v>1568</v>
      </c>
      <c r="C305" s="101">
        <v>294387</v>
      </c>
      <c r="D305" s="175">
        <v>33365.977298799997</v>
      </c>
      <c r="E305" s="175">
        <v>185689.34080000001</v>
      </c>
      <c r="F305" s="175">
        <v>51293.975010000002</v>
      </c>
      <c r="G305" s="175">
        <v>10379.070586199989</v>
      </c>
      <c r="H305" s="175">
        <v>7166.3067400000018</v>
      </c>
      <c r="I305" s="175">
        <v>2933.8989000000001</v>
      </c>
      <c r="J305" s="175">
        <v>2772.1685500000003</v>
      </c>
      <c r="K305" s="175">
        <v>785.94958999999994</v>
      </c>
      <c r="L305" s="101"/>
      <c r="M305" s="101"/>
      <c r="N305" s="101"/>
      <c r="O305" s="13"/>
      <c r="P305" s="13"/>
      <c r="Q305" s="218"/>
      <c r="R305" s="214"/>
    </row>
    <row r="306" spans="1:18" s="2" customFormat="1" ht="81.75" customHeight="1" x14ac:dyDescent="0.25">
      <c r="A306" s="119">
        <v>274</v>
      </c>
      <c r="B306" s="16" t="s">
        <v>1090</v>
      </c>
      <c r="C306" s="122">
        <v>59163</v>
      </c>
      <c r="D306" s="16"/>
      <c r="E306" s="16"/>
      <c r="F306" s="16"/>
      <c r="G306" s="16"/>
      <c r="H306" s="16"/>
      <c r="I306" s="16"/>
      <c r="J306" s="16"/>
      <c r="K306" s="129">
        <v>2760</v>
      </c>
      <c r="L306" s="122">
        <v>2842</v>
      </c>
      <c r="M306" s="130">
        <v>17515</v>
      </c>
      <c r="N306" s="133">
        <v>36046</v>
      </c>
      <c r="O306" s="16"/>
      <c r="P306" s="16"/>
      <c r="Q306" s="218"/>
      <c r="R306" s="214"/>
    </row>
    <row r="307" spans="1:18" s="2" customFormat="1" ht="45" x14ac:dyDescent="0.25">
      <c r="A307" s="119">
        <v>275</v>
      </c>
      <c r="B307" s="16" t="s">
        <v>1091</v>
      </c>
      <c r="C307" s="122">
        <v>35713</v>
      </c>
      <c r="D307" s="16"/>
      <c r="E307" s="16"/>
      <c r="F307" s="16"/>
      <c r="G307" s="16"/>
      <c r="H307" s="16"/>
      <c r="I307" s="16"/>
      <c r="J307" s="16"/>
      <c r="K307" s="129">
        <v>1666</v>
      </c>
      <c r="L307" s="122">
        <v>1716</v>
      </c>
      <c r="M307" s="130">
        <v>10573</v>
      </c>
      <c r="N307" s="133">
        <v>21759</v>
      </c>
      <c r="O307" s="16"/>
      <c r="P307" s="16"/>
      <c r="Q307" s="218"/>
      <c r="R307" s="214"/>
    </row>
    <row r="308" spans="1:18" s="2" customFormat="1" ht="33.75" x14ac:dyDescent="0.25">
      <c r="A308" s="119">
        <v>276</v>
      </c>
      <c r="B308" s="16" t="s">
        <v>1092</v>
      </c>
      <c r="C308" s="122">
        <v>5071</v>
      </c>
      <c r="D308" s="16"/>
      <c r="E308" s="16"/>
      <c r="F308" s="16"/>
      <c r="G308" s="16"/>
      <c r="H308" s="16"/>
      <c r="I308" s="16"/>
      <c r="J308" s="16"/>
      <c r="K308" s="134">
        <v>237</v>
      </c>
      <c r="L308" s="135">
        <v>244</v>
      </c>
      <c r="M308" s="129">
        <v>1501</v>
      </c>
      <c r="N308" s="122">
        <v>3090</v>
      </c>
      <c r="O308" s="16"/>
      <c r="P308" s="16"/>
      <c r="Q308" s="218"/>
      <c r="R308" s="214"/>
    </row>
    <row r="309" spans="1:18" s="2" customFormat="1" ht="45" x14ac:dyDescent="0.25">
      <c r="A309" s="119">
        <v>277</v>
      </c>
      <c r="B309" s="16" t="s">
        <v>1093</v>
      </c>
      <c r="C309" s="122">
        <v>45898</v>
      </c>
      <c r="D309" s="16"/>
      <c r="E309" s="16"/>
      <c r="F309" s="16"/>
      <c r="G309" s="16"/>
      <c r="H309" s="16"/>
      <c r="I309" s="16"/>
      <c r="J309" s="16"/>
      <c r="K309" s="129">
        <v>2141</v>
      </c>
      <c r="L309" s="122">
        <v>2205</v>
      </c>
      <c r="M309" s="130">
        <v>13588</v>
      </c>
      <c r="N309" s="133">
        <v>27964</v>
      </c>
      <c r="O309" s="16"/>
      <c r="P309" s="16"/>
      <c r="Q309" s="218"/>
      <c r="R309" s="214"/>
    </row>
    <row r="310" spans="1:18" s="2" customFormat="1" ht="45" x14ac:dyDescent="0.25">
      <c r="A310" s="119">
        <v>278</v>
      </c>
      <c r="B310" s="16" t="s">
        <v>898</v>
      </c>
      <c r="C310" s="127">
        <v>26999</v>
      </c>
      <c r="D310" s="16"/>
      <c r="E310" s="16"/>
      <c r="F310" s="16"/>
      <c r="G310" s="16"/>
      <c r="H310" s="16"/>
      <c r="I310" s="16"/>
      <c r="J310" s="16"/>
      <c r="K310" s="121">
        <v>1259</v>
      </c>
      <c r="L310" s="127">
        <v>1297</v>
      </c>
      <c r="M310" s="121">
        <v>7993</v>
      </c>
      <c r="N310" s="132">
        <v>16449</v>
      </c>
      <c r="O310" s="16"/>
      <c r="P310" s="16"/>
      <c r="Q310" s="218"/>
      <c r="R310" s="214"/>
    </row>
    <row r="311" spans="1:18" s="2" customFormat="1" ht="56.25" x14ac:dyDescent="0.25">
      <c r="A311" s="119">
        <v>279</v>
      </c>
      <c r="B311" s="16" t="s">
        <v>1094</v>
      </c>
      <c r="C311" s="101">
        <v>21189</v>
      </c>
      <c r="D311" s="16"/>
      <c r="E311" s="16"/>
      <c r="F311" s="16"/>
      <c r="G311" s="16"/>
      <c r="H311" s="16"/>
      <c r="I311" s="16"/>
      <c r="J311" s="16"/>
      <c r="K311" s="102">
        <v>988</v>
      </c>
      <c r="L311" s="101">
        <v>1018</v>
      </c>
      <c r="M311" s="122">
        <v>6273</v>
      </c>
      <c r="N311" s="130">
        <v>12910</v>
      </c>
      <c r="O311" s="16"/>
      <c r="P311" s="16"/>
      <c r="Q311" s="218"/>
      <c r="R311" s="214"/>
    </row>
    <row r="312" spans="1:18" s="2" customFormat="1" ht="22.5" x14ac:dyDescent="0.25">
      <c r="A312" s="119">
        <v>280</v>
      </c>
      <c r="B312" s="16" t="s">
        <v>1095</v>
      </c>
      <c r="C312" s="101">
        <v>21189</v>
      </c>
      <c r="D312" s="16"/>
      <c r="E312" s="16"/>
      <c r="F312" s="16"/>
      <c r="G312" s="16"/>
      <c r="H312" s="16"/>
      <c r="I312" s="16"/>
      <c r="J312" s="16"/>
      <c r="K312" s="102">
        <v>988</v>
      </c>
      <c r="L312" s="101">
        <v>1018</v>
      </c>
      <c r="M312" s="122">
        <v>6273</v>
      </c>
      <c r="N312" s="130">
        <v>12910</v>
      </c>
      <c r="O312" s="16"/>
      <c r="P312" s="16"/>
      <c r="Q312" s="218"/>
      <c r="R312" s="214"/>
    </row>
    <row r="313" spans="1:18" s="2" customFormat="1" ht="33.75" x14ac:dyDescent="0.25">
      <c r="A313" s="119">
        <v>281</v>
      </c>
      <c r="B313" s="16" t="s">
        <v>1096</v>
      </c>
      <c r="C313" s="101">
        <v>25355</v>
      </c>
      <c r="D313" s="16"/>
      <c r="E313" s="16"/>
      <c r="F313" s="16"/>
      <c r="G313" s="16"/>
      <c r="H313" s="16"/>
      <c r="I313" s="16"/>
      <c r="J313" s="16"/>
      <c r="K313" s="129">
        <v>1183</v>
      </c>
      <c r="L313" s="101">
        <v>1218</v>
      </c>
      <c r="M313" s="122">
        <v>7506</v>
      </c>
      <c r="N313" s="130">
        <v>15448</v>
      </c>
      <c r="O313" s="16"/>
      <c r="P313" s="16"/>
      <c r="Q313" s="218"/>
      <c r="R313" s="214"/>
    </row>
    <row r="314" spans="1:18" s="2" customFormat="1" ht="22.5" x14ac:dyDescent="0.25">
      <c r="A314" s="119">
        <v>282</v>
      </c>
      <c r="B314" s="16" t="s">
        <v>1663</v>
      </c>
      <c r="C314" s="101">
        <v>42259</v>
      </c>
      <c r="D314" s="16"/>
      <c r="E314" s="16"/>
      <c r="F314" s="16"/>
      <c r="G314" s="16"/>
      <c r="H314" s="16"/>
      <c r="I314" s="16"/>
      <c r="J314" s="16"/>
      <c r="K314" s="129">
        <v>1971</v>
      </c>
      <c r="L314" s="101">
        <v>2030</v>
      </c>
      <c r="M314" s="133">
        <v>12511</v>
      </c>
      <c r="N314" s="130">
        <v>25747</v>
      </c>
      <c r="O314" s="16"/>
      <c r="P314" s="16"/>
      <c r="Q314" s="218"/>
      <c r="R314" s="214"/>
    </row>
    <row r="315" spans="1:18" s="2" customFormat="1" ht="22.5" x14ac:dyDescent="0.25">
      <c r="A315" s="119">
        <v>283</v>
      </c>
      <c r="B315" s="16" t="s">
        <v>1097</v>
      </c>
      <c r="C315" s="120">
        <v>20059</v>
      </c>
      <c r="D315" s="12"/>
      <c r="E315" s="12"/>
      <c r="F315" s="12"/>
      <c r="G315" s="103">
        <v>920</v>
      </c>
      <c r="H315" s="103">
        <v>929</v>
      </c>
      <c r="I315" s="120">
        <v>6070</v>
      </c>
      <c r="J315" s="132">
        <v>12140</v>
      </c>
      <c r="K315" s="12"/>
      <c r="L315" s="12"/>
      <c r="M315" s="12"/>
      <c r="N315" s="12"/>
      <c r="O315" s="12"/>
      <c r="P315" s="12"/>
      <c r="Q315" s="218"/>
      <c r="R315" s="214"/>
    </row>
    <row r="316" spans="1:18" s="2" customFormat="1" ht="22.5" x14ac:dyDescent="0.25">
      <c r="A316" s="119">
        <v>284</v>
      </c>
      <c r="B316" s="16" t="s">
        <v>1098</v>
      </c>
      <c r="C316" s="101">
        <v>2042</v>
      </c>
      <c r="D316" s="12"/>
      <c r="E316" s="12"/>
      <c r="F316" s="12"/>
      <c r="G316" s="102">
        <v>94</v>
      </c>
      <c r="H316" s="102">
        <v>95</v>
      </c>
      <c r="I316" s="102">
        <v>618</v>
      </c>
      <c r="J316" s="122">
        <v>1236</v>
      </c>
      <c r="K316" s="12"/>
      <c r="L316" s="12"/>
      <c r="M316" s="12"/>
      <c r="N316" s="12"/>
      <c r="O316" s="12"/>
      <c r="P316" s="12"/>
      <c r="Q316" s="219">
        <f>SUM(C296:C316)</f>
        <v>1629233</v>
      </c>
      <c r="R316" s="214"/>
    </row>
    <row r="317" spans="1:18" s="2" customFormat="1" ht="15" customHeight="1" x14ac:dyDescent="0.25">
      <c r="A317" s="249" t="s">
        <v>558</v>
      </c>
      <c r="B317" s="250"/>
      <c r="C317" s="250"/>
      <c r="D317" s="250"/>
      <c r="E317" s="250"/>
      <c r="F317" s="250"/>
      <c r="G317" s="250"/>
      <c r="H317" s="250"/>
      <c r="I317" s="250"/>
      <c r="J317" s="250"/>
      <c r="K317" s="250"/>
      <c r="L317" s="250"/>
      <c r="M317" s="250"/>
      <c r="N317" s="250"/>
      <c r="O317" s="250"/>
      <c r="P317" s="250"/>
      <c r="Q317" s="218"/>
      <c r="R317" s="214"/>
    </row>
    <row r="318" spans="1:18" s="2" customFormat="1" ht="126" customHeight="1" x14ac:dyDescent="0.25">
      <c r="A318" s="119">
        <v>285</v>
      </c>
      <c r="B318" s="16" t="s">
        <v>1660</v>
      </c>
      <c r="C318" s="242">
        <v>3449.0914699999998</v>
      </c>
      <c r="D318" s="16"/>
      <c r="E318" s="16"/>
      <c r="F318" s="16"/>
      <c r="G318" s="16"/>
      <c r="H318" s="122"/>
      <c r="I318" s="122">
        <v>3409.9953799999998</v>
      </c>
      <c r="J318" s="122">
        <v>19.313009999999998</v>
      </c>
      <c r="K318" s="122">
        <v>19.783080000000002</v>
      </c>
      <c r="L318" s="122"/>
      <c r="M318" s="103"/>
      <c r="N318" s="103"/>
      <c r="O318" s="16"/>
      <c r="P318" s="122"/>
      <c r="Q318" s="218"/>
      <c r="R318" s="214"/>
    </row>
    <row r="319" spans="1:18" s="2" customFormat="1" ht="22.5" x14ac:dyDescent="0.25">
      <c r="A319" s="119">
        <v>286</v>
      </c>
      <c r="B319" s="16" t="s">
        <v>254</v>
      </c>
      <c r="C319" s="101">
        <f>K319+O319+P319</f>
        <v>88932.805930000002</v>
      </c>
      <c r="D319" s="16"/>
      <c r="E319" s="16"/>
      <c r="F319" s="16"/>
      <c r="G319" s="16"/>
      <c r="H319" s="122"/>
      <c r="I319" s="122"/>
      <c r="J319" s="122"/>
      <c r="K319" s="122">
        <v>1266</v>
      </c>
      <c r="L319" s="122"/>
      <c r="M319" s="103"/>
      <c r="N319" s="103"/>
      <c r="O319" s="122">
        <v>65000</v>
      </c>
      <c r="P319" s="122">
        <v>22666.805930000002</v>
      </c>
      <c r="Q319" s="218"/>
      <c r="R319" s="214"/>
    </row>
    <row r="320" spans="1:18" s="2" customFormat="1" ht="22.5" x14ac:dyDescent="0.25">
      <c r="A320" s="119">
        <v>287</v>
      </c>
      <c r="B320" s="16" t="s">
        <v>257</v>
      </c>
      <c r="C320" s="101">
        <v>15541.447336665002</v>
      </c>
      <c r="D320" s="16"/>
      <c r="E320" s="16"/>
      <c r="F320" s="16"/>
      <c r="G320" s="16"/>
      <c r="H320" s="122"/>
      <c r="I320" s="122"/>
      <c r="J320" s="122"/>
      <c r="K320" s="122"/>
      <c r="L320" s="122"/>
      <c r="M320" s="103"/>
      <c r="N320" s="103"/>
      <c r="O320" s="122"/>
      <c r="P320" s="122">
        <v>15541.447336665</v>
      </c>
      <c r="Q320" s="218"/>
      <c r="R320" s="214"/>
    </row>
    <row r="321" spans="1:18" s="2" customFormat="1" ht="31.5" customHeight="1" x14ac:dyDescent="0.25">
      <c r="A321" s="119">
        <v>288</v>
      </c>
      <c r="B321" s="16" t="s">
        <v>1661</v>
      </c>
      <c r="C321" s="101">
        <v>67581.824801776078</v>
      </c>
      <c r="D321" s="16"/>
      <c r="E321" s="16"/>
      <c r="F321" s="16"/>
      <c r="G321" s="16"/>
      <c r="H321" s="122"/>
      <c r="I321" s="122"/>
      <c r="J321" s="122"/>
      <c r="K321" s="122"/>
      <c r="L321" s="122"/>
      <c r="M321" s="103"/>
      <c r="N321" s="103"/>
      <c r="O321" s="122">
        <v>5017.1838774886601</v>
      </c>
      <c r="P321" s="122">
        <v>62564.640924287422</v>
      </c>
      <c r="Q321" s="218"/>
      <c r="R321" s="214"/>
    </row>
    <row r="322" spans="1:18" s="2" customFormat="1" ht="33.75" x14ac:dyDescent="0.25">
      <c r="A322" s="119">
        <v>289</v>
      </c>
      <c r="B322" s="16" t="s">
        <v>978</v>
      </c>
      <c r="C322" s="101">
        <f>K322+L322+M322</f>
        <v>19553</v>
      </c>
      <c r="D322" s="16"/>
      <c r="E322" s="16"/>
      <c r="F322" s="16"/>
      <c r="G322" s="16"/>
      <c r="H322" s="122"/>
      <c r="I322" s="122"/>
      <c r="J322" s="122"/>
      <c r="K322" s="122">
        <v>471</v>
      </c>
      <c r="L322" s="122">
        <v>176</v>
      </c>
      <c r="M322" s="102">
        <v>18906</v>
      </c>
      <c r="N322" s="103"/>
      <c r="O322" s="16"/>
      <c r="P322" s="16"/>
      <c r="Q322" s="218"/>
      <c r="R322" s="214"/>
    </row>
    <row r="323" spans="1:18" s="2" customFormat="1" ht="33.75" x14ac:dyDescent="0.25">
      <c r="A323" s="119">
        <v>290</v>
      </c>
      <c r="B323" s="16" t="s">
        <v>1662</v>
      </c>
      <c r="C323" s="101">
        <f>K323+L323+M323</f>
        <v>18780</v>
      </c>
      <c r="D323" s="16"/>
      <c r="E323" s="16"/>
      <c r="F323" s="16"/>
      <c r="G323" s="16"/>
      <c r="H323" s="122"/>
      <c r="I323" s="122"/>
      <c r="J323" s="122"/>
      <c r="K323" s="122">
        <v>301</v>
      </c>
      <c r="L323" s="122">
        <v>53</v>
      </c>
      <c r="M323" s="102">
        <v>18426</v>
      </c>
      <c r="N323" s="103"/>
      <c r="O323" s="16"/>
      <c r="P323" s="16"/>
      <c r="Q323" s="218"/>
      <c r="R323" s="214"/>
    </row>
    <row r="324" spans="1:18" s="2" customFormat="1" x14ac:dyDescent="0.2">
      <c r="A324" s="119">
        <v>291</v>
      </c>
      <c r="B324" s="16" t="s">
        <v>559</v>
      </c>
      <c r="C324" s="120">
        <v>1380682</v>
      </c>
      <c r="D324" s="124"/>
      <c r="E324" s="121">
        <v>6943</v>
      </c>
      <c r="F324" s="131">
        <v>14202</v>
      </c>
      <c r="G324" s="132">
        <v>59361</v>
      </c>
      <c r="H324" s="131">
        <v>148579</v>
      </c>
      <c r="I324" s="120">
        <v>147222</v>
      </c>
      <c r="J324" s="132">
        <v>146012</v>
      </c>
      <c r="K324" s="131">
        <v>142740</v>
      </c>
      <c r="L324" s="120">
        <v>139672</v>
      </c>
      <c r="M324" s="132">
        <v>136269</v>
      </c>
      <c r="N324" s="131">
        <v>242549</v>
      </c>
      <c r="O324" s="120">
        <v>197133</v>
      </c>
      <c r="P324" s="120"/>
      <c r="Q324" s="218"/>
      <c r="R324" s="214"/>
    </row>
    <row r="325" spans="1:18" s="2" customFormat="1" x14ac:dyDescent="0.2">
      <c r="A325" s="119">
        <v>292</v>
      </c>
      <c r="B325" s="16" t="s">
        <v>562</v>
      </c>
      <c r="C325" s="120">
        <v>2020745</v>
      </c>
      <c r="D325" s="124"/>
      <c r="E325" s="131">
        <v>11373</v>
      </c>
      <c r="F325" s="131">
        <v>23264</v>
      </c>
      <c r="G325" s="132">
        <v>97242</v>
      </c>
      <c r="H325" s="121">
        <v>2410</v>
      </c>
      <c r="I325" s="120">
        <v>241163</v>
      </c>
      <c r="J325" s="132">
        <v>239188</v>
      </c>
      <c r="K325" s="131">
        <v>233818</v>
      </c>
      <c r="L325" s="120">
        <v>228790</v>
      </c>
      <c r="M325" s="132">
        <v>223221</v>
      </c>
      <c r="N325" s="131">
        <v>397340</v>
      </c>
      <c r="O325" s="120">
        <v>322937</v>
      </c>
      <c r="P325" s="120"/>
      <c r="Q325" s="218"/>
      <c r="R325" s="214"/>
    </row>
    <row r="326" spans="1:18" s="2" customFormat="1" x14ac:dyDescent="0.2">
      <c r="A326" s="119">
        <v>293</v>
      </c>
      <c r="B326" s="16" t="s">
        <v>563</v>
      </c>
      <c r="C326" s="120">
        <v>4922505</v>
      </c>
      <c r="D326" s="124"/>
      <c r="E326" s="131">
        <v>24753</v>
      </c>
      <c r="F326" s="131">
        <v>50633</v>
      </c>
      <c r="G326" s="132">
        <v>211643</v>
      </c>
      <c r="H326" s="131">
        <v>529734</v>
      </c>
      <c r="I326" s="120">
        <v>524886</v>
      </c>
      <c r="J326" s="132">
        <v>520575</v>
      </c>
      <c r="K326" s="131">
        <v>508888</v>
      </c>
      <c r="L326" s="120">
        <v>497948</v>
      </c>
      <c r="M326" s="132">
        <v>485811</v>
      </c>
      <c r="N326" s="131">
        <v>864770</v>
      </c>
      <c r="O326" s="120">
        <v>702863</v>
      </c>
      <c r="P326" s="120"/>
      <c r="Q326" s="218"/>
      <c r="R326" s="214"/>
    </row>
    <row r="327" spans="1:18" s="2" customFormat="1" x14ac:dyDescent="0.2">
      <c r="A327" s="119">
        <v>294</v>
      </c>
      <c r="B327" s="16" t="s">
        <v>564</v>
      </c>
      <c r="C327" s="120">
        <v>3227973</v>
      </c>
      <c r="D327" s="124"/>
      <c r="E327" s="131">
        <v>16231</v>
      </c>
      <c r="F327" s="131">
        <v>33202</v>
      </c>
      <c r="G327" s="132">
        <v>138783</v>
      </c>
      <c r="H327" s="131">
        <v>347368</v>
      </c>
      <c r="I327" s="120">
        <v>344193</v>
      </c>
      <c r="J327" s="132">
        <v>341375</v>
      </c>
      <c r="K327" s="131">
        <v>333706</v>
      </c>
      <c r="L327" s="120">
        <v>326534</v>
      </c>
      <c r="M327" s="132">
        <v>318592</v>
      </c>
      <c r="N327" s="131">
        <v>567084</v>
      </c>
      <c r="O327" s="120">
        <v>460905</v>
      </c>
      <c r="P327" s="120"/>
      <c r="Q327" s="218"/>
      <c r="R327" s="214"/>
    </row>
    <row r="328" spans="1:18" s="2" customFormat="1" x14ac:dyDescent="0.2">
      <c r="A328" s="119">
        <v>295</v>
      </c>
      <c r="B328" s="16" t="s">
        <v>565</v>
      </c>
      <c r="C328" s="120">
        <v>5271345</v>
      </c>
      <c r="D328" s="124"/>
      <c r="E328" s="131">
        <v>26507</v>
      </c>
      <c r="F328" s="131">
        <v>54221</v>
      </c>
      <c r="G328" s="132">
        <v>226641</v>
      </c>
      <c r="H328" s="131">
        <v>567273</v>
      </c>
      <c r="I328" s="120">
        <v>562085</v>
      </c>
      <c r="J328" s="132">
        <v>557471</v>
      </c>
      <c r="K328" s="131">
        <v>544952</v>
      </c>
      <c r="L328" s="120">
        <v>533242</v>
      </c>
      <c r="M328" s="132">
        <v>520259</v>
      </c>
      <c r="N328" s="131">
        <v>926046</v>
      </c>
      <c r="O328" s="120">
        <v>752647</v>
      </c>
      <c r="P328" s="120"/>
      <c r="Q328" s="218"/>
      <c r="R328" s="214"/>
    </row>
    <row r="329" spans="1:18" s="2" customFormat="1" x14ac:dyDescent="0.2">
      <c r="A329" s="119">
        <v>296</v>
      </c>
      <c r="B329" s="16" t="s">
        <v>566</v>
      </c>
      <c r="C329" s="120">
        <v>6490185</v>
      </c>
      <c r="D329" s="124"/>
      <c r="E329" s="120">
        <v>32635</v>
      </c>
      <c r="F329" s="131">
        <v>66756</v>
      </c>
      <c r="G329" s="132">
        <v>279042</v>
      </c>
      <c r="H329" s="120">
        <v>698426</v>
      </c>
      <c r="I329" s="120">
        <v>692043</v>
      </c>
      <c r="J329" s="132">
        <v>686396</v>
      </c>
      <c r="K329" s="131">
        <v>670979</v>
      </c>
      <c r="L329" s="120">
        <v>656543</v>
      </c>
      <c r="M329" s="132">
        <v>640525</v>
      </c>
      <c r="N329" s="120">
        <v>1140156</v>
      </c>
      <c r="O329" s="120">
        <v>926682</v>
      </c>
      <c r="P329" s="120"/>
      <c r="Q329" s="218"/>
      <c r="R329" s="214"/>
    </row>
    <row r="330" spans="1:18" s="2" customFormat="1" x14ac:dyDescent="0.2">
      <c r="A330" s="119">
        <v>297</v>
      </c>
      <c r="B330" s="16" t="s">
        <v>568</v>
      </c>
      <c r="C330" s="103">
        <v>0</v>
      </c>
      <c r="D330" s="124"/>
      <c r="E330" s="124"/>
      <c r="F330" s="124"/>
      <c r="G330" s="103">
        <v>0</v>
      </c>
      <c r="H330" s="103">
        <v>0</v>
      </c>
      <c r="I330" s="103">
        <v>0</v>
      </c>
      <c r="J330" s="103">
        <v>0</v>
      </c>
      <c r="K330" s="103">
        <v>0</v>
      </c>
      <c r="L330" s="103">
        <v>0</v>
      </c>
      <c r="M330" s="103">
        <v>0</v>
      </c>
      <c r="N330" s="103">
        <v>0</v>
      </c>
      <c r="O330" s="103">
        <v>0</v>
      </c>
      <c r="P330" s="103"/>
      <c r="Q330" s="219">
        <f>SUM(C318:C330)</f>
        <v>23527273.169538442</v>
      </c>
      <c r="R330" s="214"/>
    </row>
    <row r="331" spans="1:18" s="2" customFormat="1" ht="15" customHeight="1" x14ac:dyDescent="0.25">
      <c r="A331" s="249" t="s">
        <v>570</v>
      </c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1"/>
      <c r="P331" s="104"/>
      <c r="Q331" s="218"/>
      <c r="R331" s="214"/>
    </row>
    <row r="332" spans="1:18" s="2" customFormat="1" x14ac:dyDescent="0.2">
      <c r="A332" s="119">
        <v>298</v>
      </c>
      <c r="B332" s="16" t="s">
        <v>571</v>
      </c>
      <c r="C332" s="120">
        <v>7958</v>
      </c>
      <c r="D332" s="127">
        <v>2990</v>
      </c>
      <c r="E332" s="120">
        <v>4968</v>
      </c>
      <c r="F332" s="124"/>
      <c r="G332" s="124"/>
      <c r="H332" s="124"/>
      <c r="I332" s="124"/>
      <c r="J332" s="124"/>
      <c r="K332" s="124"/>
      <c r="L332" s="124"/>
      <c r="M332" s="124"/>
      <c r="N332" s="124"/>
      <c r="O332" s="124"/>
      <c r="P332" s="124"/>
      <c r="Q332" s="218"/>
      <c r="R332" s="214"/>
    </row>
    <row r="333" spans="1:18" s="2" customFormat="1" x14ac:dyDescent="0.2">
      <c r="A333" s="119">
        <v>299</v>
      </c>
      <c r="B333" s="16" t="s">
        <v>574</v>
      </c>
      <c r="C333" s="120">
        <v>11784</v>
      </c>
      <c r="D333" s="127">
        <v>4427</v>
      </c>
      <c r="E333" s="120">
        <v>7356</v>
      </c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124"/>
      <c r="Q333" s="218"/>
      <c r="R333" s="214"/>
    </row>
    <row r="334" spans="1:18" s="2" customFormat="1" x14ac:dyDescent="0.2">
      <c r="A334" s="119">
        <v>300</v>
      </c>
      <c r="B334" s="16" t="s">
        <v>575</v>
      </c>
      <c r="C334" s="120">
        <v>10182</v>
      </c>
      <c r="D334" s="127">
        <v>3825</v>
      </c>
      <c r="E334" s="120">
        <v>6356</v>
      </c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218"/>
      <c r="R334" s="214"/>
    </row>
    <row r="335" spans="1:18" s="2" customFormat="1" x14ac:dyDescent="0.2">
      <c r="A335" s="119">
        <v>301</v>
      </c>
      <c r="B335" s="16" t="s">
        <v>576</v>
      </c>
      <c r="C335" s="120">
        <v>77097</v>
      </c>
      <c r="D335" s="132">
        <v>28966</v>
      </c>
      <c r="E335" s="120">
        <v>48131</v>
      </c>
      <c r="F335" s="124"/>
      <c r="G335" s="124"/>
      <c r="H335" s="124"/>
      <c r="I335" s="124"/>
      <c r="J335" s="124"/>
      <c r="K335" s="124"/>
      <c r="L335" s="124"/>
      <c r="M335" s="124"/>
      <c r="N335" s="124"/>
      <c r="O335" s="124"/>
      <c r="P335" s="124"/>
      <c r="Q335" s="218"/>
      <c r="R335" s="214"/>
    </row>
    <row r="336" spans="1:18" s="2" customFormat="1" ht="22.5" x14ac:dyDescent="0.25">
      <c r="A336" s="119">
        <v>302</v>
      </c>
      <c r="B336" s="16" t="s">
        <v>1099</v>
      </c>
      <c r="C336" s="101">
        <v>285652</v>
      </c>
      <c r="D336" s="133">
        <v>107323</v>
      </c>
      <c r="E336" s="101">
        <v>178329</v>
      </c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218"/>
      <c r="R336" s="214"/>
    </row>
    <row r="337" spans="1:18" s="2" customFormat="1" ht="22.5" x14ac:dyDescent="0.25">
      <c r="A337" s="119">
        <v>303</v>
      </c>
      <c r="B337" s="16" t="s">
        <v>1100</v>
      </c>
      <c r="C337" s="101">
        <v>285652</v>
      </c>
      <c r="D337" s="133">
        <v>107323</v>
      </c>
      <c r="E337" s="101">
        <v>178329</v>
      </c>
      <c r="F337" s="136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219">
        <f>SUM(C332:C337)</f>
        <v>678325</v>
      </c>
      <c r="R337" s="214"/>
    </row>
    <row r="338" spans="1:18" s="2" customFormat="1" ht="15" customHeight="1" x14ac:dyDescent="0.25">
      <c r="A338" s="287" t="s">
        <v>581</v>
      </c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9"/>
      <c r="P338" s="104"/>
      <c r="Q338" s="218"/>
      <c r="R338" s="214"/>
    </row>
    <row r="339" spans="1:18" s="2" customFormat="1" ht="33.75" x14ac:dyDescent="0.25">
      <c r="A339" s="152">
        <v>304</v>
      </c>
      <c r="B339" s="76" t="s">
        <v>263</v>
      </c>
      <c r="C339" s="147">
        <v>3806</v>
      </c>
      <c r="D339" s="148"/>
      <c r="E339" s="148"/>
      <c r="F339" s="148"/>
      <c r="G339" s="148"/>
      <c r="H339" s="201">
        <v>137.88016000000002</v>
      </c>
      <c r="I339" s="201">
        <v>528.99802999999997</v>
      </c>
      <c r="J339" s="201">
        <v>2832.58025</v>
      </c>
      <c r="K339" s="201">
        <v>306.62310000000002</v>
      </c>
      <c r="L339" s="148"/>
      <c r="M339" s="202"/>
      <c r="N339" s="202"/>
      <c r="O339" s="159"/>
      <c r="P339" s="68"/>
      <c r="Q339" s="218"/>
      <c r="R339" s="214"/>
    </row>
    <row r="340" spans="1:18" s="2" customFormat="1" ht="33.75" x14ac:dyDescent="0.25">
      <c r="A340" s="119">
        <v>305</v>
      </c>
      <c r="B340" s="16" t="s">
        <v>266</v>
      </c>
      <c r="C340" s="101">
        <f t="shared" ref="C340" si="3">SUM(D340:N340)</f>
        <v>23231.75</v>
      </c>
      <c r="D340" s="122"/>
      <c r="E340" s="122"/>
      <c r="F340" s="122"/>
      <c r="G340" s="122"/>
      <c r="H340" s="175">
        <v>206.17473999999999</v>
      </c>
      <c r="I340" s="175">
        <v>847.36123999999995</v>
      </c>
      <c r="J340" s="175">
        <v>367.19290999999993</v>
      </c>
      <c r="K340" s="175">
        <v>597.73559999999986</v>
      </c>
      <c r="L340" s="175">
        <v>117.91575</v>
      </c>
      <c r="M340" s="175">
        <v>21095.369760000001</v>
      </c>
      <c r="N340" s="103"/>
      <c r="O340" s="16"/>
      <c r="P340" s="76"/>
      <c r="Q340" s="218"/>
      <c r="R340" s="214"/>
    </row>
    <row r="341" spans="1:18" s="2" customFormat="1" ht="22.5" x14ac:dyDescent="0.25">
      <c r="A341" s="152">
        <v>306</v>
      </c>
      <c r="B341" s="16" t="s">
        <v>981</v>
      </c>
      <c r="C341" s="101">
        <v>99171.739589863253</v>
      </c>
      <c r="D341" s="122"/>
      <c r="E341" s="122"/>
      <c r="F341" s="122"/>
      <c r="G341" s="122"/>
      <c r="H341" s="122"/>
      <c r="I341" s="122"/>
      <c r="J341" s="122"/>
      <c r="K341" s="122">
        <v>3723.4653800000001</v>
      </c>
      <c r="L341" s="122">
        <v>8823.2309999999998</v>
      </c>
      <c r="M341" s="122">
        <v>86625.043104516808</v>
      </c>
      <c r="N341" s="122"/>
      <c r="O341" s="16"/>
      <c r="P341" s="16"/>
      <c r="Q341" s="218"/>
      <c r="R341" s="214"/>
    </row>
    <row r="342" spans="1:18" s="2" customFormat="1" ht="84" customHeight="1" x14ac:dyDescent="0.25">
      <c r="A342" s="119">
        <v>307</v>
      </c>
      <c r="B342" s="16" t="s">
        <v>1101</v>
      </c>
      <c r="C342" s="101">
        <v>101993</v>
      </c>
      <c r="D342" s="16"/>
      <c r="E342" s="16"/>
      <c r="F342" s="16"/>
      <c r="G342" s="129">
        <v>4738</v>
      </c>
      <c r="H342" s="101">
        <v>4785</v>
      </c>
      <c r="I342" s="101">
        <v>29945</v>
      </c>
      <c r="J342" s="133">
        <v>62525</v>
      </c>
      <c r="K342" s="16"/>
      <c r="L342" s="16"/>
      <c r="M342" s="16"/>
      <c r="N342" s="16"/>
      <c r="O342" s="16"/>
      <c r="P342" s="16"/>
      <c r="Q342" s="218"/>
      <c r="R342" s="214"/>
    </row>
    <row r="343" spans="1:18" s="2" customFormat="1" ht="22.5" x14ac:dyDescent="0.25">
      <c r="A343" s="152">
        <v>308</v>
      </c>
      <c r="B343" s="16" t="s">
        <v>1102</v>
      </c>
      <c r="C343" s="101">
        <v>92994</v>
      </c>
      <c r="D343" s="12"/>
      <c r="E343" s="12"/>
      <c r="F343" s="12"/>
      <c r="G343" s="129">
        <v>4320</v>
      </c>
      <c r="H343" s="101">
        <v>4363</v>
      </c>
      <c r="I343" s="101">
        <v>27303</v>
      </c>
      <c r="J343" s="133">
        <v>57009</v>
      </c>
      <c r="K343" s="12"/>
      <c r="L343" s="12"/>
      <c r="M343" s="12"/>
      <c r="N343" s="12"/>
      <c r="O343" s="12"/>
      <c r="P343" s="12"/>
      <c r="Q343" s="218"/>
      <c r="R343" s="214"/>
    </row>
    <row r="344" spans="1:18" s="2" customFormat="1" ht="58.5" customHeight="1" x14ac:dyDescent="0.25">
      <c r="A344" s="119">
        <v>309</v>
      </c>
      <c r="B344" s="16" t="s">
        <v>1103</v>
      </c>
      <c r="C344" s="101">
        <v>26998</v>
      </c>
      <c r="D344" s="12"/>
      <c r="E344" s="12"/>
      <c r="F344" s="12"/>
      <c r="G344" s="129">
        <v>1254</v>
      </c>
      <c r="H344" s="101">
        <v>1267</v>
      </c>
      <c r="I344" s="101">
        <v>7927</v>
      </c>
      <c r="J344" s="133">
        <v>16551</v>
      </c>
      <c r="K344" s="12"/>
      <c r="L344" s="12"/>
      <c r="M344" s="12"/>
      <c r="N344" s="12"/>
      <c r="O344" s="12"/>
      <c r="P344" s="12"/>
      <c r="Q344" s="218"/>
      <c r="R344" s="214"/>
    </row>
    <row r="345" spans="1:18" s="2" customFormat="1" ht="58.5" customHeight="1" x14ac:dyDescent="0.25">
      <c r="A345" s="152">
        <v>310</v>
      </c>
      <c r="B345" s="16" t="s">
        <v>1104</v>
      </c>
      <c r="C345" s="101">
        <v>11999</v>
      </c>
      <c r="D345" s="16"/>
      <c r="E345" s="16"/>
      <c r="F345" s="16"/>
      <c r="G345" s="102">
        <v>557</v>
      </c>
      <c r="H345" s="102">
        <v>563</v>
      </c>
      <c r="I345" s="101">
        <v>3523</v>
      </c>
      <c r="J345" s="122">
        <v>7356</v>
      </c>
      <c r="K345" s="16"/>
      <c r="L345" s="16"/>
      <c r="M345" s="16"/>
      <c r="N345" s="16"/>
      <c r="O345" s="16"/>
      <c r="P345" s="16"/>
      <c r="Q345" s="218"/>
      <c r="R345" s="214"/>
    </row>
    <row r="346" spans="1:18" s="2" customFormat="1" ht="33.75" x14ac:dyDescent="0.25">
      <c r="A346" s="119">
        <v>311</v>
      </c>
      <c r="B346" s="16" t="s">
        <v>1105</v>
      </c>
      <c r="C346" s="120">
        <v>47997</v>
      </c>
      <c r="D346" s="16"/>
      <c r="E346" s="16"/>
      <c r="F346" s="16"/>
      <c r="G346" s="121">
        <v>2230</v>
      </c>
      <c r="H346" s="120">
        <v>2252</v>
      </c>
      <c r="I346" s="120">
        <v>14092</v>
      </c>
      <c r="J346" s="132">
        <v>29424</v>
      </c>
      <c r="K346" s="16"/>
      <c r="L346" s="16"/>
      <c r="M346" s="16"/>
      <c r="N346" s="16"/>
      <c r="O346" s="16"/>
      <c r="P346" s="16"/>
      <c r="Q346" s="218"/>
      <c r="R346" s="214"/>
    </row>
    <row r="347" spans="1:18" s="2" customFormat="1" ht="22.5" x14ac:dyDescent="0.25">
      <c r="A347" s="152">
        <v>312</v>
      </c>
      <c r="B347" s="16" t="s">
        <v>1106</v>
      </c>
      <c r="C347" s="101">
        <v>31498</v>
      </c>
      <c r="D347" s="16"/>
      <c r="E347" s="16"/>
      <c r="F347" s="16"/>
      <c r="G347" s="129">
        <v>1463</v>
      </c>
      <c r="H347" s="101">
        <v>1478</v>
      </c>
      <c r="I347" s="101">
        <v>9248</v>
      </c>
      <c r="J347" s="133">
        <v>19309</v>
      </c>
      <c r="K347" s="16"/>
      <c r="L347" s="16"/>
      <c r="M347" s="16"/>
      <c r="N347" s="16"/>
      <c r="O347" s="16"/>
      <c r="P347" s="16"/>
      <c r="Q347" s="218"/>
      <c r="R347" s="214"/>
    </row>
    <row r="348" spans="1:18" s="2" customFormat="1" ht="22.5" x14ac:dyDescent="0.25">
      <c r="A348" s="119">
        <v>313</v>
      </c>
      <c r="B348" s="16" t="s">
        <v>1107</v>
      </c>
      <c r="C348" s="101">
        <v>17285</v>
      </c>
      <c r="D348" s="12"/>
      <c r="E348" s="12"/>
      <c r="F348" s="12"/>
      <c r="G348" s="102">
        <v>803</v>
      </c>
      <c r="H348" s="102">
        <v>811</v>
      </c>
      <c r="I348" s="101">
        <v>5075</v>
      </c>
      <c r="J348" s="133">
        <v>10596</v>
      </c>
      <c r="K348" s="12"/>
      <c r="L348" s="12"/>
      <c r="M348" s="12"/>
      <c r="N348" s="12"/>
      <c r="O348" s="12"/>
      <c r="P348" s="12"/>
      <c r="Q348" s="218"/>
      <c r="R348" s="214"/>
    </row>
    <row r="349" spans="1:18" s="2" customFormat="1" ht="22.5" x14ac:dyDescent="0.2">
      <c r="A349" s="152">
        <v>314</v>
      </c>
      <c r="B349" s="16" t="s">
        <v>591</v>
      </c>
      <c r="C349" s="120">
        <v>168739</v>
      </c>
      <c r="D349" s="124"/>
      <c r="E349" s="124"/>
      <c r="F349" s="124"/>
      <c r="G349" s="121">
        <v>7838</v>
      </c>
      <c r="H349" s="120">
        <v>7917</v>
      </c>
      <c r="I349" s="120">
        <v>49542</v>
      </c>
      <c r="J349" s="132">
        <v>103443</v>
      </c>
      <c r="K349" s="124"/>
      <c r="L349" s="124"/>
      <c r="M349" s="124"/>
      <c r="N349" s="124"/>
      <c r="O349" s="124"/>
      <c r="P349" s="124"/>
      <c r="Q349" s="218"/>
      <c r="R349" s="214"/>
    </row>
    <row r="350" spans="1:18" s="2" customFormat="1" ht="39.75" customHeight="1" x14ac:dyDescent="0.25">
      <c r="A350" s="119">
        <v>315</v>
      </c>
      <c r="B350" s="16" t="s">
        <v>1108</v>
      </c>
      <c r="C350" s="101">
        <v>40065</v>
      </c>
      <c r="D350" s="12"/>
      <c r="E350" s="101">
        <v>1840</v>
      </c>
      <c r="F350" s="122">
        <v>1930</v>
      </c>
      <c r="G350" s="101">
        <v>12018</v>
      </c>
      <c r="H350" s="133">
        <v>24277</v>
      </c>
      <c r="I350" s="12"/>
      <c r="J350" s="12"/>
      <c r="K350" s="12"/>
      <c r="L350" s="12"/>
      <c r="M350" s="12"/>
      <c r="N350" s="12"/>
      <c r="O350" s="12"/>
      <c r="P350" s="12"/>
      <c r="Q350" s="218"/>
      <c r="R350" s="214"/>
    </row>
    <row r="351" spans="1:18" s="2" customFormat="1" ht="22.5" x14ac:dyDescent="0.25">
      <c r="A351" s="152">
        <v>316</v>
      </c>
      <c r="B351" s="16" t="s">
        <v>1109</v>
      </c>
      <c r="C351" s="101">
        <v>43122</v>
      </c>
      <c r="D351" s="12"/>
      <c r="E351" s="12"/>
      <c r="F351" s="12"/>
      <c r="G351" s="101">
        <v>2003</v>
      </c>
      <c r="H351" s="122">
        <v>2023</v>
      </c>
      <c r="I351" s="130">
        <v>12660</v>
      </c>
      <c r="J351" s="133">
        <v>26435</v>
      </c>
      <c r="K351" s="12"/>
      <c r="L351" s="12"/>
      <c r="M351" s="12"/>
      <c r="N351" s="12"/>
      <c r="O351" s="12"/>
      <c r="P351" s="12"/>
      <c r="Q351" s="218"/>
      <c r="R351" s="214"/>
    </row>
    <row r="352" spans="1:18" s="2" customFormat="1" ht="22.5" x14ac:dyDescent="0.25">
      <c r="A352" s="119">
        <v>317</v>
      </c>
      <c r="B352" s="16" t="s">
        <v>834</v>
      </c>
      <c r="C352" s="101">
        <v>69140</v>
      </c>
      <c r="D352" s="12"/>
      <c r="E352" s="12"/>
      <c r="F352" s="12"/>
      <c r="G352" s="101">
        <v>3212</v>
      </c>
      <c r="H352" s="122">
        <v>3244</v>
      </c>
      <c r="I352" s="130">
        <v>20299</v>
      </c>
      <c r="J352" s="133">
        <v>42385</v>
      </c>
      <c r="K352" s="12"/>
      <c r="L352" s="12"/>
      <c r="M352" s="12"/>
      <c r="N352" s="12"/>
      <c r="O352" s="12"/>
      <c r="P352" s="12"/>
      <c r="Q352" s="218"/>
      <c r="R352" s="214"/>
    </row>
    <row r="353" spans="1:18" s="2" customFormat="1" ht="22.5" x14ac:dyDescent="0.25">
      <c r="A353" s="152">
        <v>318</v>
      </c>
      <c r="B353" s="16" t="s">
        <v>1110</v>
      </c>
      <c r="C353" s="101">
        <v>69140</v>
      </c>
      <c r="D353" s="12"/>
      <c r="E353" s="12"/>
      <c r="F353" s="12"/>
      <c r="G353" s="101">
        <v>3212</v>
      </c>
      <c r="H353" s="122">
        <v>3244</v>
      </c>
      <c r="I353" s="130">
        <v>20299</v>
      </c>
      <c r="J353" s="133">
        <v>42385</v>
      </c>
      <c r="K353" s="12"/>
      <c r="L353" s="12"/>
      <c r="M353" s="12"/>
      <c r="N353" s="12"/>
      <c r="O353" s="12"/>
      <c r="P353" s="12"/>
      <c r="Q353" s="218"/>
      <c r="R353" s="214"/>
    </row>
    <row r="354" spans="1:18" s="2" customFormat="1" ht="22.5" x14ac:dyDescent="0.25">
      <c r="A354" s="119">
        <v>319</v>
      </c>
      <c r="B354" s="16" t="s">
        <v>1111</v>
      </c>
      <c r="C354" s="101">
        <v>55496</v>
      </c>
      <c r="D354" s="12"/>
      <c r="E354" s="12"/>
      <c r="F354" s="12"/>
      <c r="G354" s="101">
        <v>2578</v>
      </c>
      <c r="H354" s="122">
        <v>2604</v>
      </c>
      <c r="I354" s="130">
        <v>16294</v>
      </c>
      <c r="J354" s="133">
        <v>34021</v>
      </c>
      <c r="K354" s="12"/>
      <c r="L354" s="12"/>
      <c r="M354" s="12"/>
      <c r="N354" s="12"/>
      <c r="O354" s="12"/>
      <c r="P354" s="12"/>
      <c r="Q354" s="218"/>
      <c r="R354" s="214"/>
    </row>
    <row r="355" spans="1:18" s="2" customFormat="1" ht="33.75" x14ac:dyDescent="0.25">
      <c r="A355" s="152">
        <v>320</v>
      </c>
      <c r="B355" s="16" t="s">
        <v>1112</v>
      </c>
      <c r="C355" s="101">
        <v>115234</v>
      </c>
      <c r="D355" s="16"/>
      <c r="E355" s="16"/>
      <c r="F355" s="16"/>
      <c r="G355" s="101">
        <v>5353</v>
      </c>
      <c r="H355" s="122">
        <v>5406</v>
      </c>
      <c r="I355" s="130">
        <v>33832</v>
      </c>
      <c r="J355" s="133">
        <v>70642</v>
      </c>
      <c r="K355" s="16"/>
      <c r="L355" s="16"/>
      <c r="M355" s="16"/>
      <c r="N355" s="16"/>
      <c r="O355" s="16"/>
      <c r="P355" s="16"/>
      <c r="Q355" s="218"/>
      <c r="R355" s="214"/>
    </row>
    <row r="356" spans="1:18" s="2" customFormat="1" ht="33.75" x14ac:dyDescent="0.25">
      <c r="A356" s="119">
        <v>321</v>
      </c>
      <c r="B356" s="16" t="s">
        <v>1113</v>
      </c>
      <c r="C356" s="101">
        <v>300820</v>
      </c>
      <c r="D356" s="16"/>
      <c r="E356" s="16"/>
      <c r="F356" s="16"/>
      <c r="G356" s="101">
        <v>13973</v>
      </c>
      <c r="H356" s="133">
        <v>14113</v>
      </c>
      <c r="I356" s="130">
        <v>88320</v>
      </c>
      <c r="J356" s="133">
        <v>184413</v>
      </c>
      <c r="K356" s="16"/>
      <c r="L356" s="16"/>
      <c r="M356" s="16"/>
      <c r="N356" s="16"/>
      <c r="O356" s="16"/>
      <c r="P356" s="16"/>
      <c r="Q356" s="218"/>
      <c r="R356" s="214"/>
    </row>
    <row r="357" spans="1:18" s="2" customFormat="1" ht="33.75" x14ac:dyDescent="0.25">
      <c r="A357" s="152">
        <v>322</v>
      </c>
      <c r="B357" s="16" t="s">
        <v>1114</v>
      </c>
      <c r="C357" s="120">
        <v>9755</v>
      </c>
      <c r="D357" s="16"/>
      <c r="E357" s="103">
        <v>448</v>
      </c>
      <c r="F357" s="103">
        <v>470</v>
      </c>
      <c r="G357" s="120">
        <v>2926</v>
      </c>
      <c r="H357" s="127">
        <v>5911</v>
      </c>
      <c r="I357" s="16"/>
      <c r="J357" s="16"/>
      <c r="K357" s="16"/>
      <c r="L357" s="16"/>
      <c r="M357" s="16"/>
      <c r="N357" s="16"/>
      <c r="O357" s="16"/>
      <c r="P357" s="16"/>
      <c r="Q357" s="218"/>
      <c r="R357" s="214"/>
    </row>
    <row r="358" spans="1:18" s="2" customFormat="1" ht="33.75" x14ac:dyDescent="0.25">
      <c r="A358" s="119">
        <v>323</v>
      </c>
      <c r="B358" s="16" t="s">
        <v>1115</v>
      </c>
      <c r="C358" s="101">
        <v>122455</v>
      </c>
      <c r="D358" s="16"/>
      <c r="E358" s="101">
        <v>5623</v>
      </c>
      <c r="F358" s="122">
        <v>5898</v>
      </c>
      <c r="G358" s="101">
        <v>36733</v>
      </c>
      <c r="H358" s="133">
        <v>74201</v>
      </c>
      <c r="I358" s="16"/>
      <c r="J358" s="16"/>
      <c r="K358" s="16"/>
      <c r="L358" s="16"/>
      <c r="M358" s="16"/>
      <c r="N358" s="16"/>
      <c r="O358" s="16"/>
      <c r="P358" s="16"/>
      <c r="Q358" s="218"/>
      <c r="R358" s="214"/>
    </row>
    <row r="359" spans="1:18" s="2" customFormat="1" ht="33.75" x14ac:dyDescent="0.25">
      <c r="A359" s="152">
        <v>324</v>
      </c>
      <c r="B359" s="16" t="s">
        <v>886</v>
      </c>
      <c r="C359" s="120">
        <v>45988</v>
      </c>
      <c r="D359" s="12"/>
      <c r="E359" s="120">
        <v>2112</v>
      </c>
      <c r="F359" s="127">
        <v>2215</v>
      </c>
      <c r="G359" s="120">
        <v>13795</v>
      </c>
      <c r="H359" s="132">
        <v>27866</v>
      </c>
      <c r="I359" s="12"/>
      <c r="J359" s="12"/>
      <c r="K359" s="12"/>
      <c r="L359" s="12"/>
      <c r="M359" s="12"/>
      <c r="N359" s="12"/>
      <c r="O359" s="12"/>
      <c r="P359" s="12"/>
      <c r="Q359" s="218"/>
      <c r="R359" s="214"/>
    </row>
    <row r="360" spans="1:18" s="2" customFormat="1" ht="33.75" x14ac:dyDescent="0.25">
      <c r="A360" s="119">
        <v>325</v>
      </c>
      <c r="B360" s="16" t="s">
        <v>1116</v>
      </c>
      <c r="C360" s="101">
        <v>37498</v>
      </c>
      <c r="D360" s="16"/>
      <c r="E360" s="16"/>
      <c r="F360" s="16"/>
      <c r="G360" s="101">
        <v>1742</v>
      </c>
      <c r="H360" s="129">
        <v>1759</v>
      </c>
      <c r="I360" s="130">
        <v>11009</v>
      </c>
      <c r="J360" s="101">
        <v>22987</v>
      </c>
      <c r="K360" s="16"/>
      <c r="L360" s="16"/>
      <c r="M360" s="16"/>
      <c r="N360" s="16"/>
      <c r="O360" s="16"/>
      <c r="P360" s="16"/>
      <c r="Q360" s="218"/>
      <c r="R360" s="214"/>
    </row>
    <row r="361" spans="1:18" s="2" customFormat="1" ht="22.5" x14ac:dyDescent="0.25">
      <c r="A361" s="152">
        <v>326</v>
      </c>
      <c r="B361" s="16" t="s">
        <v>1117</v>
      </c>
      <c r="C361" s="101">
        <v>68546</v>
      </c>
      <c r="D361" s="16"/>
      <c r="E361" s="16"/>
      <c r="F361" s="16"/>
      <c r="G361" s="101">
        <v>3184</v>
      </c>
      <c r="H361" s="129">
        <v>3216</v>
      </c>
      <c r="I361" s="130">
        <v>20125</v>
      </c>
      <c r="J361" s="101">
        <v>42021</v>
      </c>
      <c r="K361" s="16"/>
      <c r="L361" s="16"/>
      <c r="M361" s="16"/>
      <c r="N361" s="16"/>
      <c r="O361" s="16"/>
      <c r="P361" s="16"/>
      <c r="Q361" s="218"/>
      <c r="R361" s="214"/>
    </row>
    <row r="362" spans="1:18" s="2" customFormat="1" ht="22.5" x14ac:dyDescent="0.25">
      <c r="A362" s="119">
        <v>327</v>
      </c>
      <c r="B362" s="16" t="s">
        <v>1118</v>
      </c>
      <c r="C362" s="101">
        <v>19499</v>
      </c>
      <c r="D362" s="12"/>
      <c r="E362" s="12"/>
      <c r="F362" s="12"/>
      <c r="G362" s="102">
        <v>906</v>
      </c>
      <c r="H362" s="134">
        <v>915</v>
      </c>
      <c r="I362" s="129">
        <v>5725</v>
      </c>
      <c r="J362" s="101">
        <v>11953</v>
      </c>
      <c r="K362" s="12"/>
      <c r="L362" s="12"/>
      <c r="M362" s="12"/>
      <c r="N362" s="12"/>
      <c r="O362" s="12"/>
      <c r="P362" s="12"/>
      <c r="Q362" s="218"/>
      <c r="R362" s="214"/>
    </row>
    <row r="363" spans="1:18" s="2" customFormat="1" ht="22.5" x14ac:dyDescent="0.25">
      <c r="A363" s="152">
        <v>328</v>
      </c>
      <c r="B363" s="16" t="s">
        <v>1119</v>
      </c>
      <c r="C363" s="101">
        <v>8999</v>
      </c>
      <c r="D363" s="12"/>
      <c r="E363" s="12"/>
      <c r="F363" s="12"/>
      <c r="G363" s="102">
        <v>418</v>
      </c>
      <c r="H363" s="134">
        <v>422</v>
      </c>
      <c r="I363" s="129">
        <v>2642</v>
      </c>
      <c r="J363" s="101">
        <v>5517</v>
      </c>
      <c r="K363" s="12"/>
      <c r="L363" s="12"/>
      <c r="M363" s="12"/>
      <c r="N363" s="12"/>
      <c r="O363" s="12"/>
      <c r="P363" s="12"/>
      <c r="Q363" s="218"/>
      <c r="R363" s="214"/>
    </row>
    <row r="364" spans="1:18" s="2" customFormat="1" ht="22.5" x14ac:dyDescent="0.25">
      <c r="A364" s="119">
        <v>329</v>
      </c>
      <c r="B364" s="16" t="s">
        <v>1120</v>
      </c>
      <c r="C364" s="101">
        <v>48968</v>
      </c>
      <c r="D364" s="12"/>
      <c r="E364" s="101">
        <v>2248</v>
      </c>
      <c r="F364" s="122">
        <v>2359</v>
      </c>
      <c r="G364" s="101">
        <v>14689</v>
      </c>
      <c r="H364" s="130">
        <v>29672</v>
      </c>
      <c r="I364" s="12"/>
      <c r="J364" s="12"/>
      <c r="K364" s="12"/>
      <c r="L364" s="12"/>
      <c r="M364" s="12"/>
      <c r="N364" s="12"/>
      <c r="O364" s="12"/>
      <c r="P364" s="12"/>
      <c r="Q364" s="218"/>
      <c r="R364" s="214"/>
    </row>
    <row r="365" spans="1:18" s="2" customFormat="1" ht="135.75" customHeight="1" x14ac:dyDescent="0.25">
      <c r="A365" s="152">
        <v>330</v>
      </c>
      <c r="B365" s="16" t="s">
        <v>1121</v>
      </c>
      <c r="C365" s="101">
        <v>11878</v>
      </c>
      <c r="D365" s="16"/>
      <c r="E365" s="102">
        <v>545</v>
      </c>
      <c r="F365" s="102">
        <v>572</v>
      </c>
      <c r="G365" s="101">
        <v>3563</v>
      </c>
      <c r="H365" s="129">
        <v>7198</v>
      </c>
      <c r="I365" s="16"/>
      <c r="J365" s="16"/>
      <c r="K365" s="16"/>
      <c r="L365" s="16"/>
      <c r="M365" s="16"/>
      <c r="N365" s="16"/>
      <c r="O365" s="16"/>
      <c r="P365" s="16"/>
      <c r="Q365" s="218"/>
      <c r="R365" s="214"/>
    </row>
    <row r="366" spans="1:18" s="2" customFormat="1" ht="131.25" customHeight="1" x14ac:dyDescent="0.25">
      <c r="A366" s="119">
        <v>331</v>
      </c>
      <c r="B366" s="16" t="s">
        <v>887</v>
      </c>
      <c r="C366" s="101">
        <v>22258</v>
      </c>
      <c r="D366" s="16"/>
      <c r="E366" s="101">
        <v>1022</v>
      </c>
      <c r="F366" s="122">
        <v>1072</v>
      </c>
      <c r="G366" s="101">
        <v>6677</v>
      </c>
      <c r="H366" s="130">
        <v>13487</v>
      </c>
      <c r="I366" s="16"/>
      <c r="J366" s="16"/>
      <c r="K366" s="16"/>
      <c r="L366" s="16"/>
      <c r="M366" s="16"/>
      <c r="N366" s="16"/>
      <c r="O366" s="16"/>
      <c r="P366" s="16"/>
      <c r="Q366" s="218"/>
      <c r="R366" s="214"/>
    </row>
    <row r="367" spans="1:18" s="2" customFormat="1" ht="56.25" x14ac:dyDescent="0.25">
      <c r="A367" s="152">
        <v>332</v>
      </c>
      <c r="B367" s="16" t="s">
        <v>1122</v>
      </c>
      <c r="C367" s="101">
        <v>25160</v>
      </c>
      <c r="D367" s="16"/>
      <c r="E367" s="101">
        <v>1155</v>
      </c>
      <c r="F367" s="101">
        <v>1212</v>
      </c>
      <c r="G367" s="101">
        <v>7547</v>
      </c>
      <c r="H367" s="101">
        <v>15246</v>
      </c>
      <c r="I367" s="16"/>
      <c r="J367" s="16"/>
      <c r="K367" s="16"/>
      <c r="L367" s="16"/>
      <c r="M367" s="16"/>
      <c r="N367" s="16"/>
      <c r="O367" s="16"/>
      <c r="P367" s="16"/>
      <c r="Q367" s="218"/>
      <c r="R367" s="214"/>
    </row>
    <row r="368" spans="1:18" s="2" customFormat="1" ht="22.5" x14ac:dyDescent="0.25">
      <c r="A368" s="119">
        <v>333</v>
      </c>
      <c r="B368" s="16" t="s">
        <v>1123</v>
      </c>
      <c r="C368" s="101">
        <v>13355</v>
      </c>
      <c r="D368" s="16"/>
      <c r="E368" s="102">
        <v>613</v>
      </c>
      <c r="F368" s="102">
        <v>643</v>
      </c>
      <c r="G368" s="101">
        <v>4006</v>
      </c>
      <c r="H368" s="101">
        <v>8092</v>
      </c>
      <c r="I368" s="16"/>
      <c r="J368" s="16"/>
      <c r="K368" s="16"/>
      <c r="L368" s="16"/>
      <c r="M368" s="16"/>
      <c r="N368" s="16"/>
      <c r="O368" s="16"/>
      <c r="P368" s="16"/>
      <c r="Q368" s="218"/>
      <c r="R368" s="214"/>
    </row>
    <row r="369" spans="1:18" s="2" customFormat="1" ht="45" x14ac:dyDescent="0.25">
      <c r="A369" s="152">
        <v>334</v>
      </c>
      <c r="B369" s="16" t="s">
        <v>1124</v>
      </c>
      <c r="C369" s="101">
        <v>186361</v>
      </c>
      <c r="D369" s="16"/>
      <c r="E369" s="16"/>
      <c r="F369" s="16"/>
      <c r="G369" s="101">
        <v>8546</v>
      </c>
      <c r="H369" s="101">
        <v>8632</v>
      </c>
      <c r="I369" s="101">
        <v>56394</v>
      </c>
      <c r="J369" s="133">
        <v>112789</v>
      </c>
      <c r="K369" s="16"/>
      <c r="L369" s="16"/>
      <c r="M369" s="16"/>
      <c r="N369" s="16"/>
      <c r="O369" s="16"/>
      <c r="P369" s="16"/>
      <c r="Q369" s="218"/>
      <c r="R369" s="214"/>
    </row>
    <row r="370" spans="1:18" s="2" customFormat="1" ht="33.75" x14ac:dyDescent="0.25">
      <c r="A370" s="119">
        <v>335</v>
      </c>
      <c r="B370" s="16" t="s">
        <v>1125</v>
      </c>
      <c r="C370" s="120">
        <v>456029</v>
      </c>
      <c r="D370" s="16"/>
      <c r="E370" s="16"/>
      <c r="F370" s="120">
        <v>21242</v>
      </c>
      <c r="G370" s="120">
        <v>22049</v>
      </c>
      <c r="H370" s="120">
        <v>267240</v>
      </c>
      <c r="I370" s="120">
        <v>145498</v>
      </c>
      <c r="J370" s="16"/>
      <c r="K370" s="16"/>
      <c r="L370" s="16"/>
      <c r="M370" s="16"/>
      <c r="N370" s="16"/>
      <c r="O370" s="16"/>
      <c r="P370" s="16"/>
      <c r="Q370" s="218"/>
      <c r="R370" s="214"/>
    </row>
    <row r="371" spans="1:18" s="2" customFormat="1" ht="45" x14ac:dyDescent="0.25">
      <c r="A371" s="152">
        <v>336</v>
      </c>
      <c r="B371" s="16" t="s">
        <v>1126</v>
      </c>
      <c r="C371" s="101">
        <v>3210</v>
      </c>
      <c r="D371" s="16"/>
      <c r="E371" s="16"/>
      <c r="F371" s="16"/>
      <c r="G371" s="102">
        <v>147</v>
      </c>
      <c r="H371" s="102">
        <v>149</v>
      </c>
      <c r="I371" s="102">
        <v>971</v>
      </c>
      <c r="J371" s="122">
        <v>1943</v>
      </c>
      <c r="K371" s="16"/>
      <c r="L371" s="16"/>
      <c r="M371" s="16"/>
      <c r="N371" s="16"/>
      <c r="O371" s="16"/>
      <c r="P371" s="16"/>
      <c r="Q371" s="218"/>
      <c r="R371" s="214"/>
    </row>
    <row r="372" spans="1:18" s="2" customFormat="1" ht="45" x14ac:dyDescent="0.25">
      <c r="A372" s="119">
        <v>337</v>
      </c>
      <c r="B372" s="16" t="s">
        <v>899</v>
      </c>
      <c r="C372" s="120">
        <v>26662</v>
      </c>
      <c r="D372" s="12"/>
      <c r="E372" s="12"/>
      <c r="F372" s="12"/>
      <c r="G372" s="120">
        <v>1223</v>
      </c>
      <c r="H372" s="120">
        <v>1235</v>
      </c>
      <c r="I372" s="120">
        <v>8068</v>
      </c>
      <c r="J372" s="132">
        <v>16136</v>
      </c>
      <c r="K372" s="12"/>
      <c r="L372" s="12"/>
      <c r="M372" s="12"/>
      <c r="N372" s="12"/>
      <c r="O372" s="12"/>
      <c r="P372" s="12"/>
      <c r="Q372" s="218"/>
      <c r="R372" s="214"/>
    </row>
    <row r="373" spans="1:18" s="2" customFormat="1" ht="87" customHeight="1" x14ac:dyDescent="0.25">
      <c r="A373" s="152">
        <v>338</v>
      </c>
      <c r="B373" s="16" t="s">
        <v>1127</v>
      </c>
      <c r="C373" s="101">
        <v>31143</v>
      </c>
      <c r="D373" s="16"/>
      <c r="E373" s="16"/>
      <c r="F373" s="16"/>
      <c r="G373" s="101">
        <v>1447</v>
      </c>
      <c r="H373" s="129">
        <v>1461</v>
      </c>
      <c r="I373" s="129">
        <v>9144</v>
      </c>
      <c r="J373" s="101">
        <v>19092</v>
      </c>
      <c r="K373" s="16"/>
      <c r="L373" s="16"/>
      <c r="M373" s="16"/>
      <c r="N373" s="16"/>
      <c r="O373" s="16"/>
      <c r="P373" s="16"/>
      <c r="Q373" s="218"/>
      <c r="R373" s="214"/>
    </row>
    <row r="374" spans="1:18" s="2" customFormat="1" ht="96" customHeight="1" x14ac:dyDescent="0.25">
      <c r="A374" s="119">
        <v>339</v>
      </c>
      <c r="B374" s="16" t="s">
        <v>1128</v>
      </c>
      <c r="C374" s="101">
        <v>82725</v>
      </c>
      <c r="D374" s="16"/>
      <c r="E374" s="16"/>
      <c r="F374" s="16"/>
      <c r="G374" s="101">
        <v>3843</v>
      </c>
      <c r="H374" s="129">
        <v>3881</v>
      </c>
      <c r="I374" s="130">
        <v>24288</v>
      </c>
      <c r="J374" s="101">
        <v>50714</v>
      </c>
      <c r="K374" s="16"/>
      <c r="L374" s="16"/>
      <c r="M374" s="16"/>
      <c r="N374" s="16"/>
      <c r="O374" s="16"/>
      <c r="P374" s="16"/>
      <c r="Q374" s="218"/>
      <c r="R374" s="214"/>
    </row>
    <row r="375" spans="1:18" s="2" customFormat="1" ht="33.75" x14ac:dyDescent="0.25">
      <c r="A375" s="152">
        <v>340</v>
      </c>
      <c r="B375" s="16" t="s">
        <v>1129</v>
      </c>
      <c r="C375" s="101">
        <v>19413</v>
      </c>
      <c r="D375" s="16"/>
      <c r="E375" s="16"/>
      <c r="F375" s="16"/>
      <c r="G375" s="102">
        <v>890</v>
      </c>
      <c r="H375" s="134">
        <v>899</v>
      </c>
      <c r="I375" s="129">
        <v>5874</v>
      </c>
      <c r="J375" s="101">
        <v>11749</v>
      </c>
      <c r="K375" s="16"/>
      <c r="L375" s="16"/>
      <c r="M375" s="16"/>
      <c r="N375" s="16"/>
      <c r="O375" s="16"/>
      <c r="P375" s="16"/>
      <c r="Q375" s="218"/>
      <c r="R375" s="214"/>
    </row>
    <row r="376" spans="1:18" s="2" customFormat="1" ht="33.75" x14ac:dyDescent="0.25">
      <c r="A376" s="119">
        <v>341</v>
      </c>
      <c r="B376" s="16" t="s">
        <v>1130</v>
      </c>
      <c r="C376" s="101">
        <v>23817</v>
      </c>
      <c r="D376" s="16"/>
      <c r="E376" s="16"/>
      <c r="F376" s="16"/>
      <c r="G376" s="101">
        <v>1106</v>
      </c>
      <c r="H376" s="129">
        <v>1117</v>
      </c>
      <c r="I376" s="129">
        <v>6993</v>
      </c>
      <c r="J376" s="101">
        <v>14601</v>
      </c>
      <c r="K376" s="16"/>
      <c r="L376" s="16"/>
      <c r="M376" s="16"/>
      <c r="N376" s="16"/>
      <c r="O376" s="16"/>
      <c r="P376" s="16"/>
      <c r="Q376" s="218"/>
      <c r="R376" s="214"/>
    </row>
    <row r="377" spans="1:18" s="2" customFormat="1" ht="22.5" x14ac:dyDescent="0.25">
      <c r="A377" s="152">
        <v>342</v>
      </c>
      <c r="B377" s="16" t="s">
        <v>1131</v>
      </c>
      <c r="C377" s="101">
        <v>27598</v>
      </c>
      <c r="D377" s="16"/>
      <c r="E377" s="16"/>
      <c r="F377" s="16"/>
      <c r="G377" s="101">
        <v>1282</v>
      </c>
      <c r="H377" s="129">
        <v>1295</v>
      </c>
      <c r="I377" s="129">
        <v>8103</v>
      </c>
      <c r="J377" s="101">
        <v>16918</v>
      </c>
      <c r="K377" s="16"/>
      <c r="L377" s="16"/>
      <c r="M377" s="16"/>
      <c r="N377" s="16"/>
      <c r="O377" s="16"/>
      <c r="P377" s="16"/>
      <c r="Q377" s="218"/>
      <c r="R377" s="214"/>
    </row>
    <row r="378" spans="1:18" s="2" customFormat="1" ht="33.75" x14ac:dyDescent="0.25">
      <c r="A378" s="119">
        <v>343</v>
      </c>
      <c r="B378" s="16" t="s">
        <v>1132</v>
      </c>
      <c r="C378" s="101">
        <v>69874</v>
      </c>
      <c r="D378" s="16"/>
      <c r="E378" s="101">
        <v>3208</v>
      </c>
      <c r="F378" s="129">
        <v>3365</v>
      </c>
      <c r="G378" s="101">
        <v>20960</v>
      </c>
      <c r="H378" s="130">
        <v>42340</v>
      </c>
      <c r="I378" s="16"/>
      <c r="J378" s="16"/>
      <c r="K378" s="16"/>
      <c r="L378" s="16"/>
      <c r="M378" s="16"/>
      <c r="N378" s="16"/>
      <c r="O378" s="16"/>
      <c r="P378" s="16"/>
      <c r="Q378" s="218"/>
      <c r="R378" s="214"/>
    </row>
    <row r="379" spans="1:18" s="2" customFormat="1" ht="45" x14ac:dyDescent="0.2">
      <c r="A379" s="152">
        <v>344</v>
      </c>
      <c r="B379" s="16" t="s">
        <v>894</v>
      </c>
      <c r="C379" s="120">
        <v>152353</v>
      </c>
      <c r="D379" s="124"/>
      <c r="E379" s="124"/>
      <c r="F379" s="124"/>
      <c r="G379" s="120">
        <v>6987</v>
      </c>
      <c r="H379" s="121">
        <v>7057</v>
      </c>
      <c r="I379" s="131">
        <v>46103</v>
      </c>
      <c r="J379" s="120">
        <v>92206</v>
      </c>
      <c r="K379" s="124"/>
      <c r="L379" s="124"/>
      <c r="M379" s="124"/>
      <c r="N379" s="124"/>
      <c r="O379" s="124"/>
      <c r="P379" s="124"/>
      <c r="Q379" s="218"/>
      <c r="R379" s="214"/>
    </row>
    <row r="380" spans="1:18" s="2" customFormat="1" ht="33.75" x14ac:dyDescent="0.25">
      <c r="A380" s="119">
        <v>345</v>
      </c>
      <c r="B380" s="16" t="s">
        <v>1133</v>
      </c>
      <c r="C380" s="120">
        <v>279542</v>
      </c>
      <c r="D380" s="16"/>
      <c r="E380" s="16"/>
      <c r="F380" s="16"/>
      <c r="G380" s="120">
        <v>12819</v>
      </c>
      <c r="H380" s="131">
        <v>12948</v>
      </c>
      <c r="I380" s="120">
        <v>84592</v>
      </c>
      <c r="J380" s="131">
        <v>169183</v>
      </c>
      <c r="K380" s="16"/>
      <c r="L380" s="16"/>
      <c r="M380" s="16"/>
      <c r="N380" s="16"/>
      <c r="O380" s="16"/>
      <c r="P380" s="16"/>
      <c r="Q380" s="218"/>
      <c r="R380" s="214"/>
    </row>
    <row r="381" spans="1:18" s="2" customFormat="1" ht="33.75" x14ac:dyDescent="0.25">
      <c r="A381" s="152">
        <v>346</v>
      </c>
      <c r="B381" s="16" t="s">
        <v>1134</v>
      </c>
      <c r="C381" s="120">
        <v>154170</v>
      </c>
      <c r="D381" s="16"/>
      <c r="E381" s="16"/>
      <c r="F381" s="16"/>
      <c r="G381" s="120">
        <v>7161</v>
      </c>
      <c r="H381" s="121">
        <v>7233</v>
      </c>
      <c r="I381" s="120">
        <v>45264</v>
      </c>
      <c r="J381" s="131">
        <v>94512</v>
      </c>
      <c r="K381" s="16"/>
      <c r="L381" s="16"/>
      <c r="M381" s="16"/>
      <c r="N381" s="16"/>
      <c r="O381" s="16"/>
      <c r="P381" s="16"/>
      <c r="Q381" s="218"/>
      <c r="R381" s="214"/>
    </row>
    <row r="382" spans="1:18" s="2" customFormat="1" ht="72" customHeight="1" x14ac:dyDescent="0.25">
      <c r="A382" s="119">
        <v>347</v>
      </c>
      <c r="B382" s="16" t="s">
        <v>1135</v>
      </c>
      <c r="C382" s="101">
        <v>7187</v>
      </c>
      <c r="D382" s="16"/>
      <c r="E382" s="16"/>
      <c r="F382" s="16"/>
      <c r="G382" s="102">
        <v>334</v>
      </c>
      <c r="H382" s="134">
        <v>337</v>
      </c>
      <c r="I382" s="101">
        <v>2110</v>
      </c>
      <c r="J382" s="129">
        <v>4406</v>
      </c>
      <c r="K382" s="16"/>
      <c r="L382" s="16"/>
      <c r="M382" s="16"/>
      <c r="N382" s="16"/>
      <c r="O382" s="16"/>
      <c r="P382" s="16"/>
      <c r="Q382" s="218"/>
      <c r="R382" s="214"/>
    </row>
    <row r="383" spans="1:18" s="2" customFormat="1" ht="45" x14ac:dyDescent="0.25">
      <c r="A383" s="152">
        <v>348</v>
      </c>
      <c r="B383" s="16" t="s">
        <v>1136</v>
      </c>
      <c r="C383" s="101">
        <v>1900885</v>
      </c>
      <c r="D383" s="16"/>
      <c r="E383" s="16"/>
      <c r="F383" s="16"/>
      <c r="G383" s="101">
        <v>87172</v>
      </c>
      <c r="H383" s="130">
        <v>88044</v>
      </c>
      <c r="I383" s="101">
        <v>575223</v>
      </c>
      <c r="J383" s="130">
        <v>1150446</v>
      </c>
      <c r="K383" s="16"/>
      <c r="L383" s="16"/>
      <c r="M383" s="16"/>
      <c r="N383" s="16"/>
      <c r="O383" s="16"/>
      <c r="P383" s="16"/>
      <c r="Q383" s="218"/>
      <c r="R383" s="214"/>
    </row>
    <row r="384" spans="1:18" s="2" customFormat="1" ht="56.25" x14ac:dyDescent="0.25">
      <c r="A384" s="119">
        <v>349</v>
      </c>
      <c r="B384" s="16" t="s">
        <v>900</v>
      </c>
      <c r="C384" s="101">
        <v>188012</v>
      </c>
      <c r="D384" s="16"/>
      <c r="E384" s="16"/>
      <c r="F384" s="16"/>
      <c r="G384" s="101">
        <v>8733</v>
      </c>
      <c r="H384" s="129">
        <v>8821</v>
      </c>
      <c r="I384" s="101">
        <v>55200</v>
      </c>
      <c r="J384" s="130">
        <v>115258</v>
      </c>
      <c r="K384" s="16"/>
      <c r="L384" s="16"/>
      <c r="M384" s="16"/>
      <c r="N384" s="16"/>
      <c r="O384" s="16"/>
      <c r="P384" s="16"/>
      <c r="Q384" s="218"/>
      <c r="R384" s="214"/>
    </row>
    <row r="385" spans="1:18" s="2" customFormat="1" ht="22.5" x14ac:dyDescent="0.25">
      <c r="A385" s="152">
        <v>350</v>
      </c>
      <c r="B385" s="16" t="s">
        <v>1137</v>
      </c>
      <c r="C385" s="101">
        <v>6947</v>
      </c>
      <c r="D385" s="12"/>
      <c r="E385" s="12"/>
      <c r="F385" s="12"/>
      <c r="G385" s="102">
        <v>323</v>
      </c>
      <c r="H385" s="102">
        <v>326</v>
      </c>
      <c r="I385" s="122">
        <v>2040</v>
      </c>
      <c r="J385" s="101">
        <v>4259</v>
      </c>
      <c r="K385" s="12"/>
      <c r="L385" s="12"/>
      <c r="M385" s="12"/>
      <c r="N385" s="12"/>
      <c r="O385" s="12"/>
      <c r="P385" s="12"/>
      <c r="Q385" s="218"/>
      <c r="R385" s="214"/>
    </row>
    <row r="386" spans="1:18" s="2" customFormat="1" ht="45" x14ac:dyDescent="0.25">
      <c r="A386" s="119">
        <v>351</v>
      </c>
      <c r="B386" s="16" t="s">
        <v>1138</v>
      </c>
      <c r="C386" s="101">
        <v>10920</v>
      </c>
      <c r="D386" s="16"/>
      <c r="E386" s="16"/>
      <c r="F386" s="16"/>
      <c r="G386" s="102">
        <v>501</v>
      </c>
      <c r="H386" s="102">
        <v>506</v>
      </c>
      <c r="I386" s="122">
        <v>3304</v>
      </c>
      <c r="J386" s="101">
        <v>6609</v>
      </c>
      <c r="K386" s="16"/>
      <c r="L386" s="16"/>
      <c r="M386" s="16"/>
      <c r="N386" s="16"/>
      <c r="O386" s="16"/>
      <c r="P386" s="16"/>
      <c r="Q386" s="218"/>
      <c r="R386" s="214"/>
    </row>
    <row r="387" spans="1:18" s="2" customFormat="1" ht="45" x14ac:dyDescent="0.25">
      <c r="A387" s="152">
        <v>352</v>
      </c>
      <c r="B387" s="16" t="s">
        <v>1139</v>
      </c>
      <c r="C387" s="101">
        <v>3640</v>
      </c>
      <c r="D387" s="16"/>
      <c r="E387" s="16"/>
      <c r="F387" s="16"/>
      <c r="G387" s="102">
        <v>167</v>
      </c>
      <c r="H387" s="102">
        <v>169</v>
      </c>
      <c r="I387" s="122">
        <v>1101</v>
      </c>
      <c r="J387" s="101">
        <v>2203</v>
      </c>
      <c r="K387" s="16"/>
      <c r="L387" s="16"/>
      <c r="M387" s="16"/>
      <c r="N387" s="16"/>
      <c r="O387" s="16"/>
      <c r="P387" s="16"/>
      <c r="Q387" s="218"/>
      <c r="R387" s="214"/>
    </row>
    <row r="388" spans="1:18" s="2" customFormat="1" ht="33.75" x14ac:dyDescent="0.25">
      <c r="A388" s="119">
        <v>353</v>
      </c>
      <c r="B388" s="16" t="s">
        <v>1140</v>
      </c>
      <c r="C388" s="101">
        <v>4951</v>
      </c>
      <c r="D388" s="16"/>
      <c r="E388" s="16"/>
      <c r="F388" s="16"/>
      <c r="G388" s="102">
        <v>227</v>
      </c>
      <c r="H388" s="102">
        <v>229</v>
      </c>
      <c r="I388" s="122">
        <v>1498</v>
      </c>
      <c r="J388" s="101">
        <v>2997</v>
      </c>
      <c r="K388" s="16"/>
      <c r="L388" s="16"/>
      <c r="M388" s="16"/>
      <c r="N388" s="16"/>
      <c r="O388" s="16"/>
      <c r="P388" s="16"/>
      <c r="Q388" s="218"/>
      <c r="R388" s="214"/>
    </row>
    <row r="389" spans="1:18" s="2" customFormat="1" ht="22.5" x14ac:dyDescent="0.25">
      <c r="A389" s="152">
        <v>354</v>
      </c>
      <c r="B389" s="16" t="s">
        <v>650</v>
      </c>
      <c r="C389" s="120">
        <v>1975</v>
      </c>
      <c r="D389" s="16"/>
      <c r="E389" s="16"/>
      <c r="F389" s="16"/>
      <c r="G389" s="103">
        <v>91</v>
      </c>
      <c r="H389" s="103">
        <v>91</v>
      </c>
      <c r="I389" s="103">
        <v>598</v>
      </c>
      <c r="J389" s="120">
        <v>1195</v>
      </c>
      <c r="K389" s="16"/>
      <c r="L389" s="16"/>
      <c r="M389" s="16"/>
      <c r="N389" s="16"/>
      <c r="O389" s="16"/>
      <c r="P389" s="16"/>
      <c r="Q389" s="218"/>
      <c r="R389" s="214"/>
    </row>
    <row r="390" spans="1:18" s="2" customFormat="1" ht="33.75" x14ac:dyDescent="0.25">
      <c r="A390" s="119">
        <v>355</v>
      </c>
      <c r="B390" s="16" t="s">
        <v>1141</v>
      </c>
      <c r="C390" s="120">
        <v>15997</v>
      </c>
      <c r="D390" s="16"/>
      <c r="E390" s="16"/>
      <c r="F390" s="16"/>
      <c r="G390" s="103">
        <v>734</v>
      </c>
      <c r="H390" s="103">
        <v>741</v>
      </c>
      <c r="I390" s="127">
        <v>4841</v>
      </c>
      <c r="J390" s="120">
        <v>9682</v>
      </c>
      <c r="K390" s="16"/>
      <c r="L390" s="16"/>
      <c r="M390" s="16"/>
      <c r="N390" s="16"/>
      <c r="O390" s="16"/>
      <c r="P390" s="16"/>
      <c r="Q390" s="218"/>
      <c r="R390" s="214"/>
    </row>
    <row r="391" spans="1:18" s="2" customFormat="1" ht="33.75" x14ac:dyDescent="0.25">
      <c r="A391" s="152">
        <v>356</v>
      </c>
      <c r="B391" s="16" t="s">
        <v>896</v>
      </c>
      <c r="C391" s="101">
        <v>6856</v>
      </c>
      <c r="D391" s="12"/>
      <c r="E391" s="12"/>
      <c r="F391" s="12"/>
      <c r="G391" s="102">
        <v>314</v>
      </c>
      <c r="H391" s="102">
        <v>318</v>
      </c>
      <c r="I391" s="122">
        <v>2075</v>
      </c>
      <c r="J391" s="101">
        <v>4149</v>
      </c>
      <c r="K391" s="12"/>
      <c r="L391" s="12"/>
      <c r="M391" s="12"/>
      <c r="N391" s="12"/>
      <c r="O391" s="12"/>
      <c r="P391" s="12"/>
      <c r="Q391" s="218"/>
      <c r="R391" s="214"/>
    </row>
    <row r="392" spans="1:18" s="2" customFormat="1" ht="33.75" x14ac:dyDescent="0.25">
      <c r="A392" s="203">
        <v>357</v>
      </c>
      <c r="B392" s="99" t="s">
        <v>1142</v>
      </c>
      <c r="C392" s="157">
        <v>13104</v>
      </c>
      <c r="D392" s="99"/>
      <c r="E392" s="99"/>
      <c r="F392" s="99"/>
      <c r="G392" s="149">
        <v>601</v>
      </c>
      <c r="H392" s="204">
        <v>607</v>
      </c>
      <c r="I392" s="157">
        <v>3965</v>
      </c>
      <c r="J392" s="205">
        <v>7931</v>
      </c>
      <c r="K392" s="99"/>
      <c r="L392" s="99"/>
      <c r="M392" s="99"/>
      <c r="N392" s="99"/>
      <c r="O392" s="99"/>
      <c r="P392" s="99"/>
      <c r="Q392" s="218"/>
      <c r="R392" s="214"/>
    </row>
    <row r="393" spans="1:18" s="2" customFormat="1" ht="22.5" x14ac:dyDescent="0.25">
      <c r="A393" s="206">
        <v>358</v>
      </c>
      <c r="B393" s="68" t="s">
        <v>845</v>
      </c>
      <c r="C393" s="128">
        <v>4283</v>
      </c>
      <c r="D393" s="68"/>
      <c r="E393" s="107">
        <v>197</v>
      </c>
      <c r="F393" s="107">
        <v>206</v>
      </c>
      <c r="G393" s="128">
        <v>1285</v>
      </c>
      <c r="H393" s="207">
        <v>2595</v>
      </c>
      <c r="I393" s="68"/>
      <c r="J393" s="68"/>
      <c r="K393" s="68"/>
      <c r="L393" s="68"/>
      <c r="M393" s="68"/>
      <c r="N393" s="68"/>
      <c r="O393" s="68"/>
      <c r="P393" s="68"/>
      <c r="Q393" s="218"/>
      <c r="R393" s="214"/>
    </row>
    <row r="394" spans="1:18" s="2" customFormat="1" ht="22.5" x14ac:dyDescent="0.25">
      <c r="A394" s="203">
        <v>359</v>
      </c>
      <c r="B394" s="208" t="s">
        <v>1768</v>
      </c>
      <c r="C394" s="209">
        <v>299317</v>
      </c>
      <c r="D394" s="208"/>
      <c r="E394" s="245"/>
      <c r="F394" s="245"/>
      <c r="G394" s="209"/>
      <c r="H394" s="246"/>
      <c r="I394" s="208"/>
      <c r="J394" s="208"/>
      <c r="K394" s="208"/>
      <c r="L394" s="208"/>
      <c r="M394" s="247">
        <v>14966</v>
      </c>
      <c r="N394" s="208"/>
      <c r="O394" s="208"/>
      <c r="P394" s="247">
        <v>284351</v>
      </c>
      <c r="Q394" s="219"/>
      <c r="R394" s="214"/>
    </row>
    <row r="395" spans="1:18" s="2" customFormat="1" ht="22.5" x14ac:dyDescent="0.25">
      <c r="A395" s="206">
        <v>360</v>
      </c>
      <c r="B395" s="208" t="s">
        <v>1767</v>
      </c>
      <c r="C395" s="209">
        <v>61514</v>
      </c>
      <c r="D395" s="208"/>
      <c r="E395" s="245"/>
      <c r="F395" s="245"/>
      <c r="G395" s="209"/>
      <c r="H395" s="246"/>
      <c r="I395" s="208"/>
      <c r="J395" s="208"/>
      <c r="K395" s="208"/>
      <c r="L395" s="208"/>
      <c r="M395" s="248">
        <v>6151.3519999999999</v>
      </c>
      <c r="N395" s="248">
        <v>55362.167999999998</v>
      </c>
      <c r="O395" s="208"/>
      <c r="P395" s="208"/>
      <c r="Q395" s="219">
        <f>SUM(C339:C395)</f>
        <v>5791573.4895898635</v>
      </c>
      <c r="R395" s="214"/>
    </row>
    <row r="396" spans="1:18" s="2" customFormat="1" ht="15" customHeight="1" x14ac:dyDescent="0.25">
      <c r="A396" s="262" t="s">
        <v>934</v>
      </c>
      <c r="B396" s="263"/>
      <c r="C396" s="263"/>
      <c r="D396" s="263"/>
      <c r="E396" s="263"/>
      <c r="F396" s="263"/>
      <c r="G396" s="263"/>
      <c r="H396" s="263"/>
      <c r="I396" s="263"/>
      <c r="J396" s="263"/>
      <c r="K396" s="263"/>
      <c r="L396" s="263"/>
      <c r="M396" s="263"/>
      <c r="N396" s="263"/>
      <c r="O396" s="264"/>
      <c r="P396" s="104"/>
      <c r="Q396" s="218"/>
      <c r="R396" s="214"/>
    </row>
    <row r="397" spans="1:18" s="2" customFormat="1" ht="151.5" customHeight="1" x14ac:dyDescent="0.25">
      <c r="A397" s="119">
        <v>361</v>
      </c>
      <c r="B397" s="16" t="s">
        <v>277</v>
      </c>
      <c r="C397" s="101">
        <v>13295</v>
      </c>
      <c r="D397" s="122"/>
      <c r="E397" s="122"/>
      <c r="F397" s="122"/>
      <c r="G397" s="122"/>
      <c r="H397" s="122"/>
      <c r="I397" s="122"/>
      <c r="J397" s="175">
        <v>437.09226999999998</v>
      </c>
      <c r="K397" s="175">
        <v>29.673010000000005</v>
      </c>
      <c r="L397" s="175">
        <v>12828.597780000002</v>
      </c>
      <c r="M397" s="103"/>
      <c r="N397" s="103"/>
      <c r="O397" s="16"/>
      <c r="P397" s="16"/>
      <c r="Q397" s="218"/>
      <c r="R397" s="214"/>
    </row>
    <row r="398" spans="1:18" s="2" customFormat="1" ht="56.25" x14ac:dyDescent="0.25">
      <c r="A398" s="119">
        <v>362</v>
      </c>
      <c r="B398" s="16" t="s">
        <v>1143</v>
      </c>
      <c r="C398" s="133">
        <v>209081</v>
      </c>
      <c r="D398" s="16"/>
      <c r="E398" s="16"/>
      <c r="F398" s="16"/>
      <c r="G398" s="101">
        <v>9588</v>
      </c>
      <c r="H398" s="129">
        <v>9684</v>
      </c>
      <c r="I398" s="101">
        <v>63269</v>
      </c>
      <c r="J398" s="133">
        <v>126539</v>
      </c>
      <c r="K398" s="16"/>
      <c r="L398" s="16"/>
      <c r="M398" s="16"/>
      <c r="N398" s="16"/>
      <c r="O398" s="16"/>
      <c r="P398" s="16"/>
      <c r="Q398" s="218"/>
      <c r="R398" s="214"/>
    </row>
    <row r="399" spans="1:18" s="2" customFormat="1" ht="56.25" x14ac:dyDescent="0.25">
      <c r="A399" s="119">
        <v>363</v>
      </c>
      <c r="B399" s="16" t="s">
        <v>1144</v>
      </c>
      <c r="C399" s="122">
        <v>3809</v>
      </c>
      <c r="D399" s="16"/>
      <c r="E399" s="16"/>
      <c r="F399" s="16"/>
      <c r="G399" s="102">
        <v>175</v>
      </c>
      <c r="H399" s="134">
        <v>176</v>
      </c>
      <c r="I399" s="101">
        <v>1153</v>
      </c>
      <c r="J399" s="122">
        <v>2305</v>
      </c>
      <c r="K399" s="16"/>
      <c r="L399" s="16"/>
      <c r="M399" s="16"/>
      <c r="N399" s="16"/>
      <c r="O399" s="16"/>
      <c r="P399" s="16"/>
      <c r="Q399" s="218"/>
      <c r="R399" s="214"/>
    </row>
    <row r="400" spans="1:18" s="2" customFormat="1" ht="33.75" x14ac:dyDescent="0.25">
      <c r="A400" s="119">
        <v>364</v>
      </c>
      <c r="B400" s="16" t="s">
        <v>1145</v>
      </c>
      <c r="C400" s="102">
        <v>84328</v>
      </c>
      <c r="D400" s="16"/>
      <c r="E400" s="16"/>
      <c r="F400" s="16"/>
      <c r="G400" s="120">
        <v>3867</v>
      </c>
      <c r="H400" s="121">
        <v>3906</v>
      </c>
      <c r="I400" s="120">
        <v>25518</v>
      </c>
      <c r="J400" s="132">
        <v>51037</v>
      </c>
      <c r="K400" s="16"/>
      <c r="L400" s="16"/>
      <c r="M400" s="16"/>
      <c r="N400" s="16"/>
      <c r="O400" s="16"/>
      <c r="P400" s="16"/>
      <c r="Q400" s="218"/>
      <c r="R400" s="214"/>
    </row>
    <row r="401" spans="1:18" s="2" customFormat="1" ht="22.5" x14ac:dyDescent="0.25">
      <c r="A401" s="119">
        <v>365</v>
      </c>
      <c r="B401" s="16" t="s">
        <v>1146</v>
      </c>
      <c r="C401" s="133">
        <v>396950</v>
      </c>
      <c r="D401" s="16"/>
      <c r="E401" s="16"/>
      <c r="F401" s="16"/>
      <c r="G401" s="101">
        <v>18439</v>
      </c>
      <c r="H401" s="130">
        <v>18623</v>
      </c>
      <c r="I401" s="101">
        <v>116544</v>
      </c>
      <c r="J401" s="133">
        <v>243344</v>
      </c>
      <c r="K401" s="16"/>
      <c r="L401" s="16"/>
      <c r="M401" s="16"/>
      <c r="N401" s="16"/>
      <c r="O401" s="16"/>
      <c r="P401" s="16"/>
      <c r="Q401" s="218"/>
      <c r="R401" s="214"/>
    </row>
    <row r="402" spans="1:18" s="2" customFormat="1" ht="22.5" x14ac:dyDescent="0.25">
      <c r="A402" s="119">
        <v>366</v>
      </c>
      <c r="B402" s="16" t="s">
        <v>1147</v>
      </c>
      <c r="C402" s="101">
        <v>75678</v>
      </c>
      <c r="D402" s="12"/>
      <c r="E402" s="101">
        <v>3475</v>
      </c>
      <c r="F402" s="122">
        <v>3645</v>
      </c>
      <c r="G402" s="101">
        <v>22701</v>
      </c>
      <c r="H402" s="101">
        <v>45857</v>
      </c>
      <c r="I402" s="12"/>
      <c r="J402" s="12"/>
      <c r="K402" s="12"/>
      <c r="L402" s="12"/>
      <c r="M402" s="12"/>
      <c r="N402" s="12"/>
      <c r="O402" s="12"/>
      <c r="P402" s="12"/>
      <c r="Q402" s="218"/>
      <c r="R402" s="214"/>
    </row>
    <row r="403" spans="1:18" s="2" customFormat="1" ht="33.75" x14ac:dyDescent="0.25">
      <c r="A403" s="119">
        <v>367</v>
      </c>
      <c r="B403" s="16" t="s">
        <v>1148</v>
      </c>
      <c r="C403" s="120">
        <v>52405</v>
      </c>
      <c r="D403" s="16"/>
      <c r="E403" s="120">
        <v>2406</v>
      </c>
      <c r="F403" s="127">
        <v>2524</v>
      </c>
      <c r="G403" s="120">
        <v>15720</v>
      </c>
      <c r="H403" s="120">
        <v>31755</v>
      </c>
      <c r="I403" s="16"/>
      <c r="J403" s="16"/>
      <c r="K403" s="16"/>
      <c r="L403" s="16"/>
      <c r="M403" s="16"/>
      <c r="N403" s="16"/>
      <c r="O403" s="16"/>
      <c r="P403" s="16"/>
      <c r="Q403" s="218"/>
      <c r="R403" s="214"/>
    </row>
    <row r="404" spans="1:18" s="2" customFormat="1" ht="33.75" x14ac:dyDescent="0.25">
      <c r="A404" s="119">
        <v>368</v>
      </c>
      <c r="B404" s="16" t="s">
        <v>1149</v>
      </c>
      <c r="C404" s="101">
        <v>25853</v>
      </c>
      <c r="D404" s="16"/>
      <c r="E404" s="101">
        <v>1187</v>
      </c>
      <c r="F404" s="122">
        <v>1245</v>
      </c>
      <c r="G404" s="101">
        <v>7755</v>
      </c>
      <c r="H404" s="101">
        <v>15666</v>
      </c>
      <c r="I404" s="16"/>
      <c r="J404" s="16"/>
      <c r="K404" s="16"/>
      <c r="L404" s="16"/>
      <c r="M404" s="16"/>
      <c r="N404" s="16"/>
      <c r="O404" s="16"/>
      <c r="P404" s="16"/>
      <c r="Q404" s="218"/>
      <c r="R404" s="214"/>
    </row>
    <row r="405" spans="1:18" s="2" customFormat="1" ht="33.75" x14ac:dyDescent="0.25">
      <c r="A405" s="119">
        <v>369</v>
      </c>
      <c r="B405" s="16" t="s">
        <v>1570</v>
      </c>
      <c r="C405" s="120">
        <v>13835</v>
      </c>
      <c r="D405" s="16"/>
      <c r="E405" s="103">
        <v>635</v>
      </c>
      <c r="F405" s="103">
        <v>666</v>
      </c>
      <c r="G405" s="120">
        <v>4150</v>
      </c>
      <c r="H405" s="120">
        <v>8383</v>
      </c>
      <c r="I405" s="16"/>
      <c r="J405" s="16"/>
      <c r="K405" s="16"/>
      <c r="L405" s="16"/>
      <c r="M405" s="16"/>
      <c r="N405" s="16"/>
      <c r="O405" s="16"/>
      <c r="P405" s="16"/>
      <c r="Q405" s="218"/>
      <c r="R405" s="214"/>
    </row>
    <row r="406" spans="1:18" s="2" customFormat="1" ht="33.75" x14ac:dyDescent="0.25">
      <c r="A406" s="119">
        <v>370</v>
      </c>
      <c r="B406" s="16" t="s">
        <v>1150</v>
      </c>
      <c r="C406" s="120">
        <v>21881</v>
      </c>
      <c r="D406" s="16"/>
      <c r="E406" s="120">
        <v>1005</v>
      </c>
      <c r="F406" s="127">
        <v>1054</v>
      </c>
      <c r="G406" s="120">
        <v>6564</v>
      </c>
      <c r="H406" s="120">
        <v>13258</v>
      </c>
      <c r="I406" s="16"/>
      <c r="J406" s="16"/>
      <c r="K406" s="16"/>
      <c r="L406" s="16"/>
      <c r="M406" s="16"/>
      <c r="N406" s="16"/>
      <c r="O406" s="16"/>
      <c r="P406" s="16"/>
      <c r="Q406" s="218"/>
      <c r="R406" s="214"/>
    </row>
    <row r="407" spans="1:18" s="2" customFormat="1" ht="22.5" x14ac:dyDescent="0.25">
      <c r="A407" s="119">
        <v>371</v>
      </c>
      <c r="B407" s="16" t="s">
        <v>1151</v>
      </c>
      <c r="C407" s="101">
        <v>12821</v>
      </c>
      <c r="D407" s="12"/>
      <c r="E407" s="102">
        <v>589</v>
      </c>
      <c r="F407" s="102">
        <v>618</v>
      </c>
      <c r="G407" s="101">
        <v>3846</v>
      </c>
      <c r="H407" s="101">
        <v>7769</v>
      </c>
      <c r="I407" s="12"/>
      <c r="J407" s="12"/>
      <c r="K407" s="12"/>
      <c r="L407" s="12"/>
      <c r="M407" s="12"/>
      <c r="N407" s="12"/>
      <c r="O407" s="12"/>
      <c r="P407" s="12"/>
      <c r="Q407" s="218"/>
      <c r="R407" s="214"/>
    </row>
    <row r="408" spans="1:18" s="2" customFormat="1" ht="22.5" x14ac:dyDescent="0.25">
      <c r="A408" s="119">
        <v>372</v>
      </c>
      <c r="B408" s="16" t="s">
        <v>1152</v>
      </c>
      <c r="C408" s="101">
        <v>4891</v>
      </c>
      <c r="D408" s="12"/>
      <c r="E408" s="102">
        <v>225</v>
      </c>
      <c r="F408" s="102">
        <v>236</v>
      </c>
      <c r="G408" s="101">
        <v>1467</v>
      </c>
      <c r="H408" s="101">
        <v>2964</v>
      </c>
      <c r="I408" s="12"/>
      <c r="J408" s="12"/>
      <c r="K408" s="12"/>
      <c r="L408" s="12"/>
      <c r="M408" s="12"/>
      <c r="N408" s="12"/>
      <c r="O408" s="12"/>
      <c r="P408" s="12"/>
      <c r="Q408" s="219">
        <f>SUM(C397:C408)</f>
        <v>914827</v>
      </c>
      <c r="R408" s="214"/>
    </row>
    <row r="409" spans="1:18" s="2" customFormat="1" ht="15" customHeight="1" x14ac:dyDescent="0.25">
      <c r="A409" s="249" t="s">
        <v>676</v>
      </c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  <c r="L409" s="250"/>
      <c r="M409" s="250"/>
      <c r="N409" s="250"/>
      <c r="O409" s="251"/>
      <c r="P409" s="104"/>
      <c r="Q409" s="218"/>
      <c r="R409" s="214"/>
    </row>
    <row r="410" spans="1:18" s="2" customFormat="1" ht="33.75" x14ac:dyDescent="0.25">
      <c r="A410" s="119">
        <v>373</v>
      </c>
      <c r="B410" s="16" t="s">
        <v>1153</v>
      </c>
      <c r="C410" s="101">
        <v>1671</v>
      </c>
      <c r="D410" s="16"/>
      <c r="E410" s="16"/>
      <c r="F410" s="16"/>
      <c r="G410" s="102">
        <v>77</v>
      </c>
      <c r="H410" s="102">
        <v>77</v>
      </c>
      <c r="I410" s="102">
        <v>506</v>
      </c>
      <c r="J410" s="101">
        <v>1011</v>
      </c>
      <c r="K410" s="16"/>
      <c r="L410" s="16"/>
      <c r="M410" s="16"/>
      <c r="N410" s="16"/>
      <c r="O410" s="16"/>
      <c r="P410" s="16"/>
      <c r="Q410" s="218"/>
      <c r="R410" s="214"/>
    </row>
    <row r="411" spans="1:18" s="2" customFormat="1" ht="22.5" x14ac:dyDescent="0.25">
      <c r="A411" s="119">
        <v>374</v>
      </c>
      <c r="B411" s="16" t="s">
        <v>1154</v>
      </c>
      <c r="C411" s="102">
        <v>638</v>
      </c>
      <c r="D411" s="12"/>
      <c r="E411" s="12"/>
      <c r="F411" s="12"/>
      <c r="G411" s="102">
        <v>29</v>
      </c>
      <c r="H411" s="102">
        <v>30</v>
      </c>
      <c r="I411" s="102">
        <v>193</v>
      </c>
      <c r="J411" s="102">
        <v>386</v>
      </c>
      <c r="K411" s="12"/>
      <c r="L411" s="12"/>
      <c r="M411" s="12"/>
      <c r="N411" s="12"/>
      <c r="O411" s="12"/>
      <c r="P411" s="12"/>
      <c r="Q411" s="218"/>
      <c r="R411" s="214"/>
    </row>
    <row r="412" spans="1:18" s="2" customFormat="1" ht="22.5" x14ac:dyDescent="0.25">
      <c r="A412" s="119">
        <v>375</v>
      </c>
      <c r="B412" s="16" t="s">
        <v>1155</v>
      </c>
      <c r="C412" s="101">
        <v>1793</v>
      </c>
      <c r="D412" s="12"/>
      <c r="E412" s="12"/>
      <c r="F412" s="12"/>
      <c r="G412" s="102">
        <v>82</v>
      </c>
      <c r="H412" s="102">
        <v>83</v>
      </c>
      <c r="I412" s="102">
        <v>543</v>
      </c>
      <c r="J412" s="101">
        <v>1085</v>
      </c>
      <c r="K412" s="12"/>
      <c r="L412" s="12"/>
      <c r="M412" s="12"/>
      <c r="N412" s="12"/>
      <c r="O412" s="12"/>
      <c r="P412" s="12"/>
      <c r="Q412" s="218"/>
      <c r="R412" s="214"/>
    </row>
    <row r="413" spans="1:18" s="2" customFormat="1" ht="33.75" x14ac:dyDescent="0.25">
      <c r="A413" s="119">
        <v>376</v>
      </c>
      <c r="B413" s="16" t="s">
        <v>888</v>
      </c>
      <c r="C413" s="120">
        <v>12610</v>
      </c>
      <c r="D413" s="12"/>
      <c r="E413" s="12"/>
      <c r="F413" s="12"/>
      <c r="G413" s="103">
        <v>578</v>
      </c>
      <c r="H413" s="103">
        <v>584</v>
      </c>
      <c r="I413" s="127">
        <v>3816</v>
      </c>
      <c r="J413" s="120">
        <v>7632</v>
      </c>
      <c r="K413" s="12"/>
      <c r="L413" s="12"/>
      <c r="M413" s="12"/>
      <c r="N413" s="12"/>
      <c r="O413" s="12"/>
      <c r="P413" s="12"/>
      <c r="Q413" s="218"/>
      <c r="R413" s="214"/>
    </row>
    <row r="414" spans="1:18" s="2" customFormat="1" ht="33.75" x14ac:dyDescent="0.25">
      <c r="A414" s="119">
        <v>377</v>
      </c>
      <c r="B414" s="16" t="s">
        <v>1156</v>
      </c>
      <c r="C414" s="101">
        <v>2492</v>
      </c>
      <c r="D414" s="16"/>
      <c r="E414" s="16"/>
      <c r="F414" s="16"/>
      <c r="G414" s="102">
        <v>114</v>
      </c>
      <c r="H414" s="102">
        <v>115</v>
      </c>
      <c r="I414" s="102">
        <v>754</v>
      </c>
      <c r="J414" s="101">
        <v>1508</v>
      </c>
      <c r="K414" s="16"/>
      <c r="L414" s="16"/>
      <c r="M414" s="16"/>
      <c r="N414" s="16"/>
      <c r="O414" s="16"/>
      <c r="P414" s="16"/>
      <c r="Q414" s="218"/>
      <c r="R414" s="214"/>
    </row>
    <row r="415" spans="1:18" s="2" customFormat="1" ht="22.5" x14ac:dyDescent="0.25">
      <c r="A415" s="119">
        <v>378</v>
      </c>
      <c r="B415" s="16" t="s">
        <v>1157</v>
      </c>
      <c r="C415" s="101">
        <v>1626</v>
      </c>
      <c r="D415" s="16"/>
      <c r="E415" s="16"/>
      <c r="F415" s="16"/>
      <c r="G415" s="102">
        <v>75</v>
      </c>
      <c r="H415" s="102">
        <v>75</v>
      </c>
      <c r="I415" s="102">
        <v>492</v>
      </c>
      <c r="J415" s="102">
        <v>984</v>
      </c>
      <c r="K415" s="16"/>
      <c r="L415" s="16"/>
      <c r="M415" s="16"/>
      <c r="N415" s="16"/>
      <c r="O415" s="16"/>
      <c r="P415" s="16"/>
      <c r="Q415" s="218"/>
      <c r="R415" s="214"/>
    </row>
    <row r="416" spans="1:18" s="2" customFormat="1" ht="33.75" x14ac:dyDescent="0.25">
      <c r="A416" s="119">
        <v>379</v>
      </c>
      <c r="B416" s="16" t="s">
        <v>1158</v>
      </c>
      <c r="C416" s="103">
        <v>410</v>
      </c>
      <c r="D416" s="16"/>
      <c r="E416" s="16"/>
      <c r="F416" s="16"/>
      <c r="G416" s="103">
        <v>19</v>
      </c>
      <c r="H416" s="103">
        <v>19</v>
      </c>
      <c r="I416" s="103">
        <v>124</v>
      </c>
      <c r="J416" s="103">
        <v>248</v>
      </c>
      <c r="K416" s="16"/>
      <c r="L416" s="16"/>
      <c r="M416" s="16"/>
      <c r="N416" s="16"/>
      <c r="O416" s="16"/>
      <c r="P416" s="16"/>
      <c r="Q416" s="218"/>
      <c r="R416" s="214"/>
    </row>
    <row r="417" spans="1:18" s="2" customFormat="1" ht="33.75" x14ac:dyDescent="0.25">
      <c r="A417" s="119">
        <v>380</v>
      </c>
      <c r="B417" s="16" t="s">
        <v>1159</v>
      </c>
      <c r="C417" s="101">
        <v>2066</v>
      </c>
      <c r="D417" s="16"/>
      <c r="E417" s="16"/>
      <c r="F417" s="16"/>
      <c r="G417" s="102">
        <v>95</v>
      </c>
      <c r="H417" s="102">
        <v>96</v>
      </c>
      <c r="I417" s="102">
        <v>625</v>
      </c>
      <c r="J417" s="101">
        <v>1251</v>
      </c>
      <c r="K417" s="16"/>
      <c r="L417" s="16"/>
      <c r="M417" s="16"/>
      <c r="N417" s="16"/>
      <c r="O417" s="16"/>
      <c r="P417" s="16"/>
      <c r="Q417" s="218"/>
      <c r="R417" s="214"/>
    </row>
    <row r="418" spans="1:18" s="2" customFormat="1" ht="33.75" x14ac:dyDescent="0.25">
      <c r="A418" s="119">
        <v>381</v>
      </c>
      <c r="B418" s="16" t="s">
        <v>1160</v>
      </c>
      <c r="C418" s="101">
        <v>1139</v>
      </c>
      <c r="D418" s="16"/>
      <c r="E418" s="16"/>
      <c r="F418" s="16"/>
      <c r="G418" s="102">
        <v>52</v>
      </c>
      <c r="H418" s="102">
        <v>53</v>
      </c>
      <c r="I418" s="102">
        <v>345</v>
      </c>
      <c r="J418" s="102">
        <v>690</v>
      </c>
      <c r="K418" s="16"/>
      <c r="L418" s="16"/>
      <c r="M418" s="16"/>
      <c r="N418" s="16"/>
      <c r="O418" s="16"/>
      <c r="P418" s="16"/>
      <c r="Q418" s="218"/>
      <c r="R418" s="214"/>
    </row>
    <row r="419" spans="1:18" s="2" customFormat="1" ht="22.5" x14ac:dyDescent="0.25">
      <c r="A419" s="119">
        <v>382</v>
      </c>
      <c r="B419" s="16" t="s">
        <v>1161</v>
      </c>
      <c r="C419" s="102">
        <v>866</v>
      </c>
      <c r="D419" s="16"/>
      <c r="E419" s="16"/>
      <c r="F419" s="16"/>
      <c r="G419" s="102">
        <v>40</v>
      </c>
      <c r="H419" s="102">
        <v>40</v>
      </c>
      <c r="I419" s="102">
        <v>262</v>
      </c>
      <c r="J419" s="102">
        <v>524</v>
      </c>
      <c r="K419" s="16"/>
      <c r="L419" s="16"/>
      <c r="M419" s="16"/>
      <c r="N419" s="16"/>
      <c r="O419" s="16"/>
      <c r="P419" s="16"/>
      <c r="Q419" s="218"/>
      <c r="R419" s="214"/>
    </row>
    <row r="420" spans="1:18" s="2" customFormat="1" ht="33.75" x14ac:dyDescent="0.25">
      <c r="A420" s="119">
        <v>383</v>
      </c>
      <c r="B420" s="16" t="s">
        <v>1162</v>
      </c>
      <c r="C420" s="101">
        <v>7383</v>
      </c>
      <c r="D420" s="16"/>
      <c r="E420" s="16"/>
      <c r="F420" s="16"/>
      <c r="G420" s="102">
        <v>339</v>
      </c>
      <c r="H420" s="102">
        <v>342</v>
      </c>
      <c r="I420" s="122">
        <v>2234</v>
      </c>
      <c r="J420" s="101">
        <v>4468</v>
      </c>
      <c r="K420" s="16"/>
      <c r="L420" s="16"/>
      <c r="M420" s="16"/>
      <c r="N420" s="16"/>
      <c r="O420" s="16"/>
      <c r="P420" s="16"/>
      <c r="Q420" s="218"/>
      <c r="R420" s="214"/>
    </row>
    <row r="421" spans="1:18" s="2" customFormat="1" ht="22.5" x14ac:dyDescent="0.25">
      <c r="A421" s="119">
        <v>384</v>
      </c>
      <c r="B421" s="16" t="s">
        <v>1163</v>
      </c>
      <c r="C421" s="101">
        <v>4581</v>
      </c>
      <c r="D421" s="12"/>
      <c r="E421" s="12"/>
      <c r="F421" s="12"/>
      <c r="G421" s="102">
        <v>210</v>
      </c>
      <c r="H421" s="102">
        <v>212</v>
      </c>
      <c r="I421" s="122">
        <v>1386</v>
      </c>
      <c r="J421" s="101">
        <v>2773</v>
      </c>
      <c r="K421" s="12"/>
      <c r="L421" s="12"/>
      <c r="M421" s="12"/>
      <c r="N421" s="12"/>
      <c r="O421" s="12"/>
      <c r="P421" s="12"/>
      <c r="Q421" s="218"/>
      <c r="R421" s="214"/>
    </row>
    <row r="422" spans="1:18" s="2" customFormat="1" ht="33.75" x14ac:dyDescent="0.25">
      <c r="A422" s="119">
        <v>385</v>
      </c>
      <c r="B422" s="16" t="s">
        <v>1164</v>
      </c>
      <c r="C422" s="120">
        <v>2856</v>
      </c>
      <c r="D422" s="16"/>
      <c r="E422" s="16"/>
      <c r="F422" s="16"/>
      <c r="G422" s="103">
        <v>131</v>
      </c>
      <c r="H422" s="103">
        <v>132</v>
      </c>
      <c r="I422" s="103">
        <v>864</v>
      </c>
      <c r="J422" s="120">
        <v>1729</v>
      </c>
      <c r="K422" s="16"/>
      <c r="L422" s="16"/>
      <c r="M422" s="16"/>
      <c r="N422" s="16"/>
      <c r="O422" s="16"/>
      <c r="P422" s="16"/>
      <c r="Q422" s="218"/>
      <c r="R422" s="214"/>
    </row>
    <row r="423" spans="1:18" s="2" customFormat="1" ht="22.5" x14ac:dyDescent="0.25">
      <c r="A423" s="119">
        <v>386</v>
      </c>
      <c r="B423" s="16" t="s">
        <v>889</v>
      </c>
      <c r="C423" s="120">
        <v>1226</v>
      </c>
      <c r="D423" s="12"/>
      <c r="E423" s="12"/>
      <c r="F423" s="12"/>
      <c r="G423" s="103">
        <v>56</v>
      </c>
      <c r="H423" s="103">
        <v>57</v>
      </c>
      <c r="I423" s="103">
        <v>371</v>
      </c>
      <c r="J423" s="103">
        <v>742</v>
      </c>
      <c r="K423" s="12"/>
      <c r="L423" s="12"/>
      <c r="M423" s="12"/>
      <c r="N423" s="12"/>
      <c r="O423" s="12"/>
      <c r="P423" s="12"/>
      <c r="Q423" s="218"/>
      <c r="R423" s="214"/>
    </row>
    <row r="424" spans="1:18" s="2" customFormat="1" ht="33.75" x14ac:dyDescent="0.25">
      <c r="A424" s="119">
        <v>387</v>
      </c>
      <c r="B424" s="16" t="s">
        <v>1165</v>
      </c>
      <c r="C424" s="101">
        <v>6332</v>
      </c>
      <c r="D424" s="16"/>
      <c r="E424" s="16"/>
      <c r="F424" s="16"/>
      <c r="G424" s="102">
        <v>290</v>
      </c>
      <c r="H424" s="102">
        <v>293</v>
      </c>
      <c r="I424" s="122">
        <v>1916</v>
      </c>
      <c r="J424" s="101">
        <v>3832</v>
      </c>
      <c r="K424" s="16"/>
      <c r="L424" s="16"/>
      <c r="M424" s="16"/>
      <c r="N424" s="16"/>
      <c r="O424" s="16"/>
      <c r="P424" s="16"/>
      <c r="Q424" s="218"/>
      <c r="R424" s="214"/>
    </row>
    <row r="425" spans="1:18" s="2" customFormat="1" ht="33.75" x14ac:dyDescent="0.25">
      <c r="A425" s="119">
        <v>388</v>
      </c>
      <c r="B425" s="16" t="s">
        <v>1166</v>
      </c>
      <c r="C425" s="101">
        <v>3648</v>
      </c>
      <c r="D425" s="16"/>
      <c r="E425" s="16"/>
      <c r="F425" s="16"/>
      <c r="G425" s="102">
        <v>167</v>
      </c>
      <c r="H425" s="102">
        <v>169</v>
      </c>
      <c r="I425" s="122">
        <v>1104</v>
      </c>
      <c r="J425" s="101">
        <v>2208</v>
      </c>
      <c r="K425" s="16"/>
      <c r="L425" s="16"/>
      <c r="M425" s="16"/>
      <c r="N425" s="16"/>
      <c r="O425" s="16"/>
      <c r="P425" s="16"/>
      <c r="Q425" s="218"/>
      <c r="R425" s="214"/>
    </row>
    <row r="426" spans="1:18" s="2" customFormat="1" ht="22.5" x14ac:dyDescent="0.25">
      <c r="A426" s="119">
        <v>389</v>
      </c>
      <c r="B426" s="16" t="s">
        <v>1167</v>
      </c>
      <c r="C426" s="101">
        <v>4231</v>
      </c>
      <c r="D426" s="16"/>
      <c r="E426" s="16"/>
      <c r="F426" s="16"/>
      <c r="G426" s="102">
        <v>194</v>
      </c>
      <c r="H426" s="102">
        <v>196</v>
      </c>
      <c r="I426" s="122">
        <v>1280</v>
      </c>
      <c r="J426" s="101">
        <v>2561</v>
      </c>
      <c r="K426" s="16"/>
      <c r="L426" s="16"/>
      <c r="M426" s="16"/>
      <c r="N426" s="16"/>
      <c r="O426" s="16"/>
      <c r="P426" s="16"/>
      <c r="Q426" s="218"/>
      <c r="R426" s="214"/>
    </row>
    <row r="427" spans="1:18" s="2" customFormat="1" ht="22.5" x14ac:dyDescent="0.25">
      <c r="A427" s="119">
        <v>390</v>
      </c>
      <c r="B427" s="16" t="s">
        <v>1168</v>
      </c>
      <c r="C427" s="101">
        <v>1553</v>
      </c>
      <c r="D427" s="12"/>
      <c r="E427" s="12"/>
      <c r="F427" s="12"/>
      <c r="G427" s="102">
        <v>71</v>
      </c>
      <c r="H427" s="102">
        <v>72</v>
      </c>
      <c r="I427" s="102">
        <v>470</v>
      </c>
      <c r="J427" s="102">
        <v>940</v>
      </c>
      <c r="K427" s="12"/>
      <c r="L427" s="12"/>
      <c r="M427" s="12"/>
      <c r="N427" s="12"/>
      <c r="O427" s="12"/>
      <c r="P427" s="12"/>
      <c r="Q427" s="218"/>
      <c r="R427" s="214"/>
    </row>
    <row r="428" spans="1:18" s="2" customFormat="1" ht="22.5" x14ac:dyDescent="0.25">
      <c r="A428" s="119">
        <v>391</v>
      </c>
      <c r="B428" s="16" t="s">
        <v>1169</v>
      </c>
      <c r="C428" s="101">
        <v>1215</v>
      </c>
      <c r="D428" s="16"/>
      <c r="E428" s="16"/>
      <c r="F428" s="16"/>
      <c r="G428" s="102">
        <v>56</v>
      </c>
      <c r="H428" s="102">
        <v>56</v>
      </c>
      <c r="I428" s="102">
        <v>368</v>
      </c>
      <c r="J428" s="102">
        <v>736</v>
      </c>
      <c r="K428" s="16"/>
      <c r="L428" s="16"/>
      <c r="M428" s="16"/>
      <c r="N428" s="16"/>
      <c r="O428" s="16"/>
      <c r="P428" s="16"/>
      <c r="Q428" s="218"/>
      <c r="R428" s="214"/>
    </row>
    <row r="429" spans="1:18" s="2" customFormat="1" ht="22.5" x14ac:dyDescent="0.25">
      <c r="A429" s="119">
        <v>392</v>
      </c>
      <c r="B429" s="16" t="s">
        <v>1170</v>
      </c>
      <c r="C429" s="101">
        <v>2524</v>
      </c>
      <c r="D429" s="12"/>
      <c r="E429" s="12"/>
      <c r="F429" s="12"/>
      <c r="G429" s="102">
        <v>116</v>
      </c>
      <c r="H429" s="102">
        <v>117</v>
      </c>
      <c r="I429" s="102">
        <v>764</v>
      </c>
      <c r="J429" s="101">
        <v>1527</v>
      </c>
      <c r="K429" s="12"/>
      <c r="L429" s="12"/>
      <c r="M429" s="12"/>
      <c r="N429" s="12"/>
      <c r="O429" s="12"/>
      <c r="P429" s="12"/>
      <c r="Q429" s="218"/>
      <c r="R429" s="214"/>
    </row>
    <row r="430" spans="1:18" s="2" customFormat="1" ht="22.5" x14ac:dyDescent="0.25">
      <c r="A430" s="119">
        <v>393</v>
      </c>
      <c r="B430" s="16" t="s">
        <v>1171</v>
      </c>
      <c r="C430" s="101">
        <v>4513</v>
      </c>
      <c r="D430" s="12"/>
      <c r="E430" s="12"/>
      <c r="F430" s="12"/>
      <c r="G430" s="102">
        <v>207</v>
      </c>
      <c r="H430" s="102">
        <v>209</v>
      </c>
      <c r="I430" s="122">
        <v>1366</v>
      </c>
      <c r="J430" s="101">
        <v>2732</v>
      </c>
      <c r="K430" s="12"/>
      <c r="L430" s="12"/>
      <c r="M430" s="12"/>
      <c r="N430" s="12"/>
      <c r="O430" s="12"/>
      <c r="P430" s="12"/>
      <c r="Q430" s="218"/>
      <c r="R430" s="214"/>
    </row>
    <row r="431" spans="1:18" s="2" customFormat="1" ht="22.5" x14ac:dyDescent="0.25">
      <c r="A431" s="119">
        <v>394</v>
      </c>
      <c r="B431" s="16" t="s">
        <v>1172</v>
      </c>
      <c r="C431" s="101">
        <v>1699</v>
      </c>
      <c r="D431" s="12"/>
      <c r="E431" s="12"/>
      <c r="F431" s="12"/>
      <c r="G431" s="102">
        <v>78</v>
      </c>
      <c r="H431" s="102">
        <v>79</v>
      </c>
      <c r="I431" s="102">
        <v>514</v>
      </c>
      <c r="J431" s="101">
        <v>1028</v>
      </c>
      <c r="K431" s="12"/>
      <c r="L431" s="12"/>
      <c r="M431" s="12"/>
      <c r="N431" s="12"/>
      <c r="O431" s="12"/>
      <c r="P431" s="12"/>
      <c r="Q431" s="218"/>
      <c r="R431" s="214"/>
    </row>
    <row r="432" spans="1:18" s="2" customFormat="1" ht="33.75" x14ac:dyDescent="0.25">
      <c r="A432" s="119">
        <v>395</v>
      </c>
      <c r="B432" s="16" t="s">
        <v>1173</v>
      </c>
      <c r="C432" s="101">
        <v>16986</v>
      </c>
      <c r="D432" s="16"/>
      <c r="E432" s="16"/>
      <c r="F432" s="16"/>
      <c r="G432" s="102">
        <v>779</v>
      </c>
      <c r="H432" s="102">
        <v>787</v>
      </c>
      <c r="I432" s="122">
        <v>5140</v>
      </c>
      <c r="J432" s="101">
        <v>10280</v>
      </c>
      <c r="K432" s="16"/>
      <c r="L432" s="16"/>
      <c r="M432" s="16"/>
      <c r="N432" s="16"/>
      <c r="O432" s="16"/>
      <c r="P432" s="16"/>
      <c r="Q432" s="218"/>
      <c r="R432" s="214"/>
    </row>
    <row r="433" spans="1:18" s="2" customFormat="1" ht="22.5" x14ac:dyDescent="0.25">
      <c r="A433" s="119">
        <v>396</v>
      </c>
      <c r="B433" s="16" t="s">
        <v>1174</v>
      </c>
      <c r="C433" s="101">
        <v>2184</v>
      </c>
      <c r="D433" s="16"/>
      <c r="E433" s="16"/>
      <c r="F433" s="16"/>
      <c r="G433" s="102">
        <v>100</v>
      </c>
      <c r="H433" s="102">
        <v>101</v>
      </c>
      <c r="I433" s="102">
        <v>661</v>
      </c>
      <c r="J433" s="101">
        <v>1322</v>
      </c>
      <c r="K433" s="16"/>
      <c r="L433" s="16"/>
      <c r="M433" s="16"/>
      <c r="N433" s="16"/>
      <c r="O433" s="16"/>
      <c r="P433" s="16"/>
      <c r="Q433" s="218"/>
      <c r="R433" s="214"/>
    </row>
    <row r="434" spans="1:18" s="2" customFormat="1" ht="22.5" x14ac:dyDescent="0.25">
      <c r="A434" s="119">
        <v>397</v>
      </c>
      <c r="B434" s="16" t="s">
        <v>1175</v>
      </c>
      <c r="C434" s="101">
        <v>6552</v>
      </c>
      <c r="D434" s="12"/>
      <c r="E434" s="12"/>
      <c r="F434" s="12"/>
      <c r="G434" s="102">
        <v>300</v>
      </c>
      <c r="H434" s="102">
        <v>303</v>
      </c>
      <c r="I434" s="122">
        <v>1983</v>
      </c>
      <c r="J434" s="101">
        <v>3965</v>
      </c>
      <c r="K434" s="12"/>
      <c r="L434" s="12"/>
      <c r="M434" s="12"/>
      <c r="N434" s="12"/>
      <c r="O434" s="12"/>
      <c r="P434" s="12"/>
      <c r="Q434" s="218"/>
      <c r="R434" s="214"/>
    </row>
    <row r="435" spans="1:18" s="2" customFormat="1" ht="33.75" x14ac:dyDescent="0.2">
      <c r="A435" s="119">
        <v>398</v>
      </c>
      <c r="B435" s="16" t="s">
        <v>897</v>
      </c>
      <c r="C435" s="120">
        <v>1577</v>
      </c>
      <c r="D435" s="124"/>
      <c r="E435" s="124"/>
      <c r="F435" s="124"/>
      <c r="G435" s="103">
        <v>72</v>
      </c>
      <c r="H435" s="103">
        <v>73</v>
      </c>
      <c r="I435" s="103">
        <v>477</v>
      </c>
      <c r="J435" s="103">
        <v>955</v>
      </c>
      <c r="K435" s="124"/>
      <c r="L435" s="124"/>
      <c r="M435" s="124"/>
      <c r="N435" s="124"/>
      <c r="O435" s="124"/>
      <c r="P435" s="124"/>
      <c r="Q435" s="218"/>
      <c r="R435" s="214"/>
    </row>
    <row r="436" spans="1:18" s="2" customFormat="1" ht="22.5" x14ac:dyDescent="0.25">
      <c r="A436" s="119">
        <v>399</v>
      </c>
      <c r="B436" s="16" t="s">
        <v>1176</v>
      </c>
      <c r="C436" s="127">
        <v>1310</v>
      </c>
      <c r="D436" s="16"/>
      <c r="E436" s="16"/>
      <c r="F436" s="16"/>
      <c r="G436" s="103">
        <v>60</v>
      </c>
      <c r="H436" s="103">
        <v>61</v>
      </c>
      <c r="I436" s="103">
        <v>397</v>
      </c>
      <c r="J436" s="103">
        <v>793</v>
      </c>
      <c r="K436" s="16"/>
      <c r="L436" s="16"/>
      <c r="M436" s="16"/>
      <c r="N436" s="16"/>
      <c r="O436" s="16"/>
      <c r="P436" s="16"/>
      <c r="Q436" s="218"/>
      <c r="R436" s="214"/>
    </row>
    <row r="437" spans="1:18" s="2" customFormat="1" ht="22.5" x14ac:dyDescent="0.25">
      <c r="A437" s="119">
        <v>400</v>
      </c>
      <c r="B437" s="16" t="s">
        <v>1177</v>
      </c>
      <c r="C437" s="122">
        <v>7984</v>
      </c>
      <c r="D437" s="16"/>
      <c r="E437" s="16"/>
      <c r="F437" s="16"/>
      <c r="G437" s="102">
        <v>366</v>
      </c>
      <c r="H437" s="102">
        <v>370</v>
      </c>
      <c r="I437" s="122">
        <v>2416</v>
      </c>
      <c r="J437" s="101">
        <v>4832</v>
      </c>
      <c r="K437" s="16"/>
      <c r="L437" s="16"/>
      <c r="M437" s="16"/>
      <c r="N437" s="16"/>
      <c r="O437" s="16"/>
      <c r="P437" s="16"/>
      <c r="Q437" s="218"/>
      <c r="R437" s="214"/>
    </row>
    <row r="438" spans="1:18" s="2" customFormat="1" ht="33.75" x14ac:dyDescent="0.25">
      <c r="A438" s="119">
        <v>401</v>
      </c>
      <c r="B438" s="16" t="s">
        <v>1178</v>
      </c>
      <c r="C438" s="122">
        <v>9706</v>
      </c>
      <c r="D438" s="16"/>
      <c r="E438" s="16"/>
      <c r="F438" s="16"/>
      <c r="G438" s="102">
        <v>445</v>
      </c>
      <c r="H438" s="102">
        <v>450</v>
      </c>
      <c r="I438" s="122">
        <v>2937</v>
      </c>
      <c r="J438" s="101">
        <v>5874</v>
      </c>
      <c r="K438" s="16"/>
      <c r="L438" s="16"/>
      <c r="M438" s="16"/>
      <c r="N438" s="16"/>
      <c r="O438" s="16"/>
      <c r="P438" s="16"/>
      <c r="Q438" s="218"/>
      <c r="R438" s="214"/>
    </row>
    <row r="439" spans="1:18" s="2" customFormat="1" ht="33.75" x14ac:dyDescent="0.25">
      <c r="A439" s="119">
        <v>402</v>
      </c>
      <c r="B439" s="16" t="s">
        <v>1179</v>
      </c>
      <c r="C439" s="127">
        <v>12788</v>
      </c>
      <c r="D439" s="16"/>
      <c r="E439" s="16"/>
      <c r="F439" s="16"/>
      <c r="G439" s="103">
        <v>586</v>
      </c>
      <c r="H439" s="103">
        <v>592</v>
      </c>
      <c r="I439" s="127">
        <v>3870</v>
      </c>
      <c r="J439" s="120">
        <v>7740</v>
      </c>
      <c r="K439" s="16"/>
      <c r="L439" s="16"/>
      <c r="M439" s="16"/>
      <c r="N439" s="16"/>
      <c r="O439" s="16"/>
      <c r="P439" s="16"/>
      <c r="Q439" s="218"/>
      <c r="R439" s="214"/>
    </row>
    <row r="440" spans="1:18" s="2" customFormat="1" ht="22.5" x14ac:dyDescent="0.25">
      <c r="A440" s="119">
        <v>403</v>
      </c>
      <c r="B440" s="16" t="s">
        <v>1180</v>
      </c>
      <c r="C440" s="122">
        <v>11960</v>
      </c>
      <c r="D440" s="16"/>
      <c r="E440" s="16"/>
      <c r="F440" s="16"/>
      <c r="G440" s="102">
        <v>548</v>
      </c>
      <c r="H440" s="102">
        <v>554</v>
      </c>
      <c r="I440" s="122">
        <v>3619</v>
      </c>
      <c r="J440" s="101">
        <v>7238</v>
      </c>
      <c r="K440" s="16"/>
      <c r="L440" s="16"/>
      <c r="M440" s="16"/>
      <c r="N440" s="16"/>
      <c r="O440" s="16"/>
      <c r="P440" s="16"/>
      <c r="Q440" s="218"/>
      <c r="R440" s="214"/>
    </row>
    <row r="441" spans="1:18" s="2" customFormat="1" ht="33.75" x14ac:dyDescent="0.25">
      <c r="A441" s="119">
        <v>404</v>
      </c>
      <c r="B441" s="16" t="s">
        <v>1181</v>
      </c>
      <c r="C441" s="127">
        <v>2590</v>
      </c>
      <c r="D441" s="16"/>
      <c r="E441" s="16"/>
      <c r="F441" s="16"/>
      <c r="G441" s="103">
        <v>119</v>
      </c>
      <c r="H441" s="103">
        <v>120</v>
      </c>
      <c r="I441" s="103">
        <v>784</v>
      </c>
      <c r="J441" s="120">
        <v>1568</v>
      </c>
      <c r="K441" s="16"/>
      <c r="L441" s="16"/>
      <c r="M441" s="16"/>
      <c r="N441" s="16"/>
      <c r="O441" s="16"/>
      <c r="P441" s="16"/>
      <c r="Q441" s="218"/>
      <c r="R441" s="214"/>
    </row>
    <row r="442" spans="1:18" s="2" customFormat="1" ht="22.5" x14ac:dyDescent="0.25">
      <c r="A442" s="119">
        <v>405</v>
      </c>
      <c r="B442" s="16" t="s">
        <v>1182</v>
      </c>
      <c r="C442" s="122">
        <v>15359</v>
      </c>
      <c r="D442" s="12"/>
      <c r="E442" s="12"/>
      <c r="F442" s="12"/>
      <c r="G442" s="102">
        <v>704</v>
      </c>
      <c r="H442" s="102">
        <v>711</v>
      </c>
      <c r="I442" s="122">
        <v>4648</v>
      </c>
      <c r="J442" s="101">
        <v>9296</v>
      </c>
      <c r="K442" s="12"/>
      <c r="L442" s="12"/>
      <c r="M442" s="12"/>
      <c r="N442" s="12"/>
      <c r="O442" s="12"/>
      <c r="P442" s="12"/>
      <c r="Q442" s="218"/>
      <c r="R442" s="214"/>
    </row>
    <row r="443" spans="1:18" s="2" customFormat="1" ht="33.75" x14ac:dyDescent="0.25">
      <c r="A443" s="119">
        <v>406</v>
      </c>
      <c r="B443" s="16" t="s">
        <v>1183</v>
      </c>
      <c r="C443" s="132">
        <v>103414</v>
      </c>
      <c r="D443" s="16"/>
      <c r="E443" s="16"/>
      <c r="F443" s="16"/>
      <c r="G443" s="120">
        <v>4742</v>
      </c>
      <c r="H443" s="120">
        <v>4790</v>
      </c>
      <c r="I443" s="132">
        <v>31294</v>
      </c>
      <c r="J443" s="120">
        <v>62588</v>
      </c>
      <c r="K443" s="16"/>
      <c r="L443" s="16"/>
      <c r="M443" s="16"/>
      <c r="N443" s="16"/>
      <c r="O443" s="16"/>
      <c r="P443" s="16"/>
      <c r="Q443" s="218"/>
      <c r="R443" s="214"/>
    </row>
    <row r="444" spans="1:18" s="2" customFormat="1" ht="22.5" x14ac:dyDescent="0.25">
      <c r="A444" s="119">
        <v>407</v>
      </c>
      <c r="B444" s="16" t="s">
        <v>1184</v>
      </c>
      <c r="C444" s="122">
        <v>8475</v>
      </c>
      <c r="D444" s="12"/>
      <c r="E444" s="12"/>
      <c r="F444" s="12"/>
      <c r="G444" s="12"/>
      <c r="H444" s="12"/>
      <c r="I444" s="12"/>
      <c r="J444" s="12"/>
      <c r="K444" s="102">
        <v>395</v>
      </c>
      <c r="L444" s="102">
        <v>407</v>
      </c>
      <c r="M444" s="129">
        <v>2509</v>
      </c>
      <c r="N444" s="101">
        <v>5164</v>
      </c>
      <c r="O444" s="12"/>
      <c r="P444" s="12"/>
      <c r="Q444" s="218"/>
      <c r="R444" s="214"/>
    </row>
    <row r="445" spans="1:18" s="2" customFormat="1" ht="22.5" x14ac:dyDescent="0.25">
      <c r="A445" s="119">
        <v>408</v>
      </c>
      <c r="B445" s="16" t="s">
        <v>1185</v>
      </c>
      <c r="C445" s="122">
        <v>17089</v>
      </c>
      <c r="D445" s="12"/>
      <c r="E445" s="12"/>
      <c r="F445" s="12"/>
      <c r="G445" s="12"/>
      <c r="H445" s="12"/>
      <c r="I445" s="12"/>
      <c r="J445" s="12"/>
      <c r="K445" s="134">
        <v>797</v>
      </c>
      <c r="L445" s="102">
        <v>821</v>
      </c>
      <c r="M445" s="101">
        <v>5059</v>
      </c>
      <c r="N445" s="101">
        <v>10412</v>
      </c>
      <c r="O445" s="12"/>
      <c r="P445" s="12"/>
      <c r="Q445" s="218"/>
      <c r="R445" s="214"/>
    </row>
    <row r="446" spans="1:18" s="2" customFormat="1" ht="22.5" x14ac:dyDescent="0.25">
      <c r="A446" s="119">
        <v>409</v>
      </c>
      <c r="B446" s="16" t="s">
        <v>1186</v>
      </c>
      <c r="C446" s="133">
        <v>115060</v>
      </c>
      <c r="D446" s="12"/>
      <c r="E446" s="12"/>
      <c r="F446" s="12"/>
      <c r="G446" s="12"/>
      <c r="H446" s="12"/>
      <c r="I446" s="12"/>
      <c r="J446" s="12"/>
      <c r="K446" s="129">
        <v>5367</v>
      </c>
      <c r="L446" s="101">
        <v>5528</v>
      </c>
      <c r="M446" s="101">
        <v>34063</v>
      </c>
      <c r="N446" s="101">
        <v>70102</v>
      </c>
      <c r="O446" s="12"/>
      <c r="P446" s="12"/>
      <c r="Q446" s="218"/>
      <c r="R446" s="214"/>
    </row>
    <row r="447" spans="1:18" s="2" customFormat="1" ht="33.75" x14ac:dyDescent="0.25">
      <c r="A447" s="119">
        <v>410</v>
      </c>
      <c r="B447" s="16" t="s">
        <v>1187</v>
      </c>
      <c r="C447" s="122">
        <v>15002</v>
      </c>
      <c r="D447" s="16"/>
      <c r="E447" s="16"/>
      <c r="F447" s="16"/>
      <c r="G447" s="16"/>
      <c r="H447" s="16"/>
      <c r="I447" s="16"/>
      <c r="J447" s="16"/>
      <c r="K447" s="134">
        <v>700</v>
      </c>
      <c r="L447" s="102">
        <v>721</v>
      </c>
      <c r="M447" s="101">
        <v>4441</v>
      </c>
      <c r="N447" s="101">
        <v>9140</v>
      </c>
      <c r="O447" s="16"/>
      <c r="P447" s="16"/>
      <c r="Q447" s="218"/>
      <c r="R447" s="214"/>
    </row>
    <row r="448" spans="1:18" s="2" customFormat="1" ht="33.75" x14ac:dyDescent="0.25">
      <c r="A448" s="119">
        <v>411</v>
      </c>
      <c r="B448" s="16" t="s">
        <v>1188</v>
      </c>
      <c r="C448" s="122">
        <v>4958</v>
      </c>
      <c r="D448" s="16"/>
      <c r="E448" s="16"/>
      <c r="F448" s="16"/>
      <c r="G448" s="16"/>
      <c r="H448" s="16"/>
      <c r="I448" s="16"/>
      <c r="J448" s="16"/>
      <c r="K448" s="134">
        <v>231</v>
      </c>
      <c r="L448" s="102">
        <v>238</v>
      </c>
      <c r="M448" s="101">
        <v>1468</v>
      </c>
      <c r="N448" s="101">
        <v>3021</v>
      </c>
      <c r="O448" s="16"/>
      <c r="P448" s="16"/>
      <c r="Q448" s="218"/>
      <c r="R448" s="214"/>
    </row>
    <row r="449" spans="1:18" s="2" customFormat="1" ht="33.75" x14ac:dyDescent="0.25">
      <c r="A449" s="119">
        <v>412</v>
      </c>
      <c r="B449" s="16" t="s">
        <v>1189</v>
      </c>
      <c r="C449" s="122">
        <v>19282</v>
      </c>
      <c r="D449" s="16"/>
      <c r="E449" s="16"/>
      <c r="F449" s="16"/>
      <c r="G449" s="16"/>
      <c r="H449" s="16"/>
      <c r="I449" s="16"/>
      <c r="J449" s="16"/>
      <c r="K449" s="134">
        <v>899</v>
      </c>
      <c r="L449" s="102">
        <v>926</v>
      </c>
      <c r="M449" s="101">
        <v>5708</v>
      </c>
      <c r="N449" s="101">
        <v>11748</v>
      </c>
      <c r="O449" s="16"/>
      <c r="P449" s="16"/>
      <c r="Q449" s="218"/>
      <c r="R449" s="214"/>
    </row>
    <row r="450" spans="1:18" s="2" customFormat="1" ht="33.75" x14ac:dyDescent="0.25">
      <c r="A450" s="119">
        <v>413</v>
      </c>
      <c r="B450" s="16" t="s">
        <v>1190</v>
      </c>
      <c r="C450" s="122">
        <v>5848</v>
      </c>
      <c r="D450" s="16"/>
      <c r="E450" s="16"/>
      <c r="F450" s="16"/>
      <c r="G450" s="16"/>
      <c r="H450" s="16"/>
      <c r="I450" s="16"/>
      <c r="J450" s="16"/>
      <c r="K450" s="134">
        <v>273</v>
      </c>
      <c r="L450" s="102">
        <v>281</v>
      </c>
      <c r="M450" s="101">
        <v>1731</v>
      </c>
      <c r="N450" s="101">
        <v>3563</v>
      </c>
      <c r="O450" s="16"/>
      <c r="P450" s="16"/>
      <c r="Q450" s="218"/>
      <c r="R450" s="214"/>
    </row>
    <row r="451" spans="1:18" s="2" customFormat="1" ht="33.75" x14ac:dyDescent="0.25">
      <c r="A451" s="119">
        <v>414</v>
      </c>
      <c r="B451" s="16" t="s">
        <v>1191</v>
      </c>
      <c r="C451" s="122">
        <v>6696</v>
      </c>
      <c r="D451" s="16"/>
      <c r="E451" s="16"/>
      <c r="F451" s="16"/>
      <c r="G451" s="16"/>
      <c r="H451" s="16"/>
      <c r="I451" s="16"/>
      <c r="J451" s="16"/>
      <c r="K451" s="134">
        <v>312</v>
      </c>
      <c r="L451" s="102">
        <v>322</v>
      </c>
      <c r="M451" s="101">
        <v>1982</v>
      </c>
      <c r="N451" s="101">
        <v>4079</v>
      </c>
      <c r="O451" s="16"/>
      <c r="P451" s="16"/>
      <c r="Q451" s="218"/>
      <c r="R451" s="214"/>
    </row>
    <row r="452" spans="1:18" s="2" customFormat="1" ht="33.75" x14ac:dyDescent="0.25">
      <c r="A452" s="119">
        <v>415</v>
      </c>
      <c r="B452" s="16" t="s">
        <v>1192</v>
      </c>
      <c r="C452" s="127">
        <v>2924</v>
      </c>
      <c r="D452" s="16"/>
      <c r="E452" s="16"/>
      <c r="F452" s="16"/>
      <c r="G452" s="16"/>
      <c r="H452" s="16"/>
      <c r="I452" s="16"/>
      <c r="J452" s="16"/>
      <c r="K452" s="123">
        <v>136</v>
      </c>
      <c r="L452" s="103">
        <v>140</v>
      </c>
      <c r="M452" s="103">
        <v>866</v>
      </c>
      <c r="N452" s="120">
        <v>1782</v>
      </c>
      <c r="O452" s="16"/>
      <c r="P452" s="16"/>
      <c r="Q452" s="218"/>
      <c r="R452" s="214"/>
    </row>
    <row r="453" spans="1:18" s="2" customFormat="1" ht="22.5" x14ac:dyDescent="0.25">
      <c r="A453" s="119">
        <v>416</v>
      </c>
      <c r="B453" s="16" t="s">
        <v>1193</v>
      </c>
      <c r="C453" s="122">
        <v>2246</v>
      </c>
      <c r="D453" s="12"/>
      <c r="E453" s="12"/>
      <c r="F453" s="12"/>
      <c r="G453" s="12"/>
      <c r="H453" s="12"/>
      <c r="I453" s="12"/>
      <c r="J453" s="12"/>
      <c r="K453" s="134">
        <v>105</v>
      </c>
      <c r="L453" s="102">
        <v>108</v>
      </c>
      <c r="M453" s="102">
        <v>665</v>
      </c>
      <c r="N453" s="101">
        <v>1368</v>
      </c>
      <c r="O453" s="12"/>
      <c r="P453" s="12"/>
      <c r="Q453" s="218"/>
      <c r="R453" s="214"/>
    </row>
    <row r="454" spans="1:18" s="2" customFormat="1" ht="33.75" x14ac:dyDescent="0.25">
      <c r="A454" s="119">
        <v>417</v>
      </c>
      <c r="B454" s="16" t="s">
        <v>1194</v>
      </c>
      <c r="C454" s="122">
        <v>49478</v>
      </c>
      <c r="D454" s="16"/>
      <c r="E454" s="16"/>
      <c r="F454" s="16"/>
      <c r="G454" s="16"/>
      <c r="H454" s="16"/>
      <c r="I454" s="16"/>
      <c r="J454" s="16"/>
      <c r="K454" s="129">
        <v>2308</v>
      </c>
      <c r="L454" s="101">
        <v>2377</v>
      </c>
      <c r="M454" s="101">
        <v>14648</v>
      </c>
      <c r="N454" s="101">
        <v>30145</v>
      </c>
      <c r="O454" s="16"/>
      <c r="P454" s="16"/>
      <c r="Q454" s="218"/>
      <c r="R454" s="214"/>
    </row>
    <row r="455" spans="1:18" s="2" customFormat="1" ht="33.75" x14ac:dyDescent="0.25">
      <c r="A455" s="119">
        <v>418</v>
      </c>
      <c r="B455" s="16" t="s">
        <v>1739</v>
      </c>
      <c r="C455" s="102">
        <v>223.37440999999998</v>
      </c>
      <c r="D455" s="12"/>
      <c r="E455" s="12"/>
      <c r="F455" s="12"/>
      <c r="G455" s="12"/>
      <c r="H455" s="102">
        <v>223.37440999999998</v>
      </c>
      <c r="I455" s="12"/>
      <c r="J455" s="12"/>
      <c r="K455" s="103"/>
      <c r="L455" s="103"/>
      <c r="M455" s="103"/>
      <c r="N455" s="103"/>
      <c r="O455" s="12"/>
      <c r="P455" s="12"/>
      <c r="Q455" s="219">
        <f>SUM(C410:C455)</f>
        <v>506763.37440999999</v>
      </c>
      <c r="R455" s="214"/>
    </row>
    <row r="456" spans="1:18" s="2" customFormat="1" ht="15" customHeight="1" x14ac:dyDescent="0.25">
      <c r="A456" s="249" t="s">
        <v>726</v>
      </c>
      <c r="B456" s="250"/>
      <c r="C456" s="250"/>
      <c r="D456" s="250"/>
      <c r="E456" s="250"/>
      <c r="F456" s="250"/>
      <c r="G456" s="250"/>
      <c r="H456" s="250"/>
      <c r="I456" s="250"/>
      <c r="J456" s="250"/>
      <c r="K456" s="250"/>
      <c r="L456" s="250"/>
      <c r="M456" s="250"/>
      <c r="N456" s="250"/>
      <c r="O456" s="251"/>
      <c r="P456" s="104"/>
      <c r="Q456" s="218"/>
      <c r="R456" s="214"/>
    </row>
    <row r="457" spans="1:18" s="2" customFormat="1" ht="22.5" x14ac:dyDescent="0.25">
      <c r="A457" s="119">
        <v>419</v>
      </c>
      <c r="B457" s="16" t="s">
        <v>268</v>
      </c>
      <c r="C457" s="101">
        <v>3881.4561400000002</v>
      </c>
      <c r="D457" s="122"/>
      <c r="E457" s="122"/>
      <c r="F457" s="122"/>
      <c r="G457" s="122"/>
      <c r="H457" s="101">
        <v>20.449090000000002</v>
      </c>
      <c r="I457" s="101">
        <v>3861.0070500000002</v>
      </c>
      <c r="J457" s="122"/>
      <c r="K457" s="122"/>
      <c r="L457" s="122"/>
      <c r="M457" s="122"/>
      <c r="N457" s="122"/>
      <c r="O457" s="16"/>
      <c r="P457" s="16"/>
      <c r="Q457" s="218"/>
      <c r="R457" s="214"/>
    </row>
    <row r="458" spans="1:18" s="2" customFormat="1" ht="45.75" customHeight="1" x14ac:dyDescent="0.25">
      <c r="A458" s="119">
        <v>420</v>
      </c>
      <c r="B458" s="16" t="s">
        <v>273</v>
      </c>
      <c r="C458" s="101">
        <f>H458+I458+J458+P458</f>
        <v>273914.69618000003</v>
      </c>
      <c r="D458" s="122"/>
      <c r="E458" s="122"/>
      <c r="F458" s="122"/>
      <c r="G458" s="122"/>
      <c r="H458" s="175">
        <v>28.0886</v>
      </c>
      <c r="I458" s="175">
        <v>5532.3262400000003</v>
      </c>
      <c r="J458" s="175">
        <v>3607.7819299999987</v>
      </c>
      <c r="K458" s="101"/>
      <c r="L458" s="101"/>
      <c r="M458" s="101"/>
      <c r="N458" s="101"/>
      <c r="O458" s="16"/>
      <c r="P458" s="101">
        <v>264746.49941000005</v>
      </c>
      <c r="Q458" s="218"/>
      <c r="R458" s="214"/>
    </row>
    <row r="459" spans="1:18" s="2" customFormat="1" ht="22.5" x14ac:dyDescent="0.25">
      <c r="A459" s="119">
        <v>421</v>
      </c>
      <c r="B459" s="16" t="s">
        <v>275</v>
      </c>
      <c r="C459" s="101">
        <v>3391.6746400000002</v>
      </c>
      <c r="D459" s="122"/>
      <c r="E459" s="122"/>
      <c r="F459" s="122"/>
      <c r="G459" s="122"/>
      <c r="H459" s="122"/>
      <c r="I459" s="175">
        <v>2713.5109600000001</v>
      </c>
      <c r="J459" s="175">
        <v>678.16367999999989</v>
      </c>
      <c r="K459" s="122"/>
      <c r="L459" s="122"/>
      <c r="M459" s="103"/>
      <c r="N459" s="103"/>
      <c r="O459" s="16"/>
      <c r="P459" s="16"/>
      <c r="Q459" s="218"/>
      <c r="R459" s="214"/>
    </row>
    <row r="460" spans="1:18" s="2" customFormat="1" x14ac:dyDescent="0.2">
      <c r="A460" s="119">
        <v>422</v>
      </c>
      <c r="B460" s="16" t="s">
        <v>727</v>
      </c>
      <c r="C460" s="101">
        <v>406195</v>
      </c>
      <c r="D460" s="124"/>
      <c r="E460" s="124"/>
      <c r="F460" s="124"/>
      <c r="G460" s="124"/>
      <c r="H460" s="124"/>
      <c r="I460" s="124"/>
      <c r="J460" s="124"/>
      <c r="K460" s="120">
        <v>18947</v>
      </c>
      <c r="L460" s="120">
        <v>19515</v>
      </c>
      <c r="M460" s="120">
        <v>120253</v>
      </c>
      <c r="N460" s="120">
        <v>247480</v>
      </c>
      <c r="O460" s="124"/>
      <c r="P460" s="124"/>
      <c r="Q460" s="218"/>
      <c r="R460" s="214"/>
    </row>
    <row r="461" spans="1:18" s="2" customFormat="1" x14ac:dyDescent="0.2">
      <c r="A461" s="119">
        <v>423</v>
      </c>
      <c r="B461" s="16" t="s">
        <v>728</v>
      </c>
      <c r="C461" s="101">
        <v>177996</v>
      </c>
      <c r="D461" s="124"/>
      <c r="E461" s="124"/>
      <c r="F461" s="124"/>
      <c r="G461" s="124"/>
      <c r="H461" s="124"/>
      <c r="I461" s="124"/>
      <c r="J461" s="124"/>
      <c r="K461" s="120">
        <v>8303</v>
      </c>
      <c r="L461" s="120">
        <v>8552</v>
      </c>
      <c r="M461" s="120">
        <v>52695</v>
      </c>
      <c r="N461" s="120">
        <v>108446</v>
      </c>
      <c r="O461" s="124"/>
      <c r="P461" s="124"/>
      <c r="Q461" s="218"/>
      <c r="R461" s="214"/>
    </row>
    <row r="462" spans="1:18" s="2" customFormat="1" x14ac:dyDescent="0.2">
      <c r="A462" s="119">
        <v>424</v>
      </c>
      <c r="B462" s="16" t="s">
        <v>729</v>
      </c>
      <c r="C462" s="101">
        <v>109874</v>
      </c>
      <c r="D462" s="124"/>
      <c r="E462" s="124"/>
      <c r="F462" s="124"/>
      <c r="G462" s="124"/>
      <c r="H462" s="124"/>
      <c r="I462" s="124"/>
      <c r="J462" s="124"/>
      <c r="K462" s="120">
        <v>5125</v>
      </c>
      <c r="L462" s="120">
        <v>5279</v>
      </c>
      <c r="M462" s="120">
        <v>32528</v>
      </c>
      <c r="N462" s="120">
        <v>66942</v>
      </c>
      <c r="O462" s="124"/>
      <c r="P462" s="124"/>
      <c r="Q462" s="218"/>
      <c r="R462" s="214"/>
    </row>
    <row r="463" spans="1:18" s="2" customFormat="1" x14ac:dyDescent="0.2">
      <c r="A463" s="119">
        <v>425</v>
      </c>
      <c r="B463" s="16" t="s">
        <v>730</v>
      </c>
      <c r="C463" s="101">
        <v>168699</v>
      </c>
      <c r="D463" s="124"/>
      <c r="E463" s="124"/>
      <c r="F463" s="124"/>
      <c r="G463" s="124"/>
      <c r="H463" s="124"/>
      <c r="I463" s="124"/>
      <c r="J463" s="124"/>
      <c r="K463" s="120">
        <v>7869</v>
      </c>
      <c r="L463" s="120">
        <v>8105</v>
      </c>
      <c r="M463" s="120">
        <v>49943</v>
      </c>
      <c r="N463" s="120">
        <v>102782</v>
      </c>
      <c r="O463" s="124"/>
      <c r="P463" s="124"/>
      <c r="Q463" s="218"/>
      <c r="R463" s="214"/>
    </row>
    <row r="464" spans="1:18" s="2" customFormat="1" ht="22.5" x14ac:dyDescent="0.25">
      <c r="A464" s="119">
        <v>426</v>
      </c>
      <c r="B464" s="16" t="s">
        <v>1195</v>
      </c>
      <c r="C464" s="101">
        <v>75728</v>
      </c>
      <c r="D464" s="12"/>
      <c r="E464" s="12"/>
      <c r="F464" s="12"/>
      <c r="G464" s="12"/>
      <c r="H464" s="12"/>
      <c r="I464" s="12"/>
      <c r="J464" s="12"/>
      <c r="K464" s="120">
        <v>3532</v>
      </c>
      <c r="L464" s="120">
        <v>3638</v>
      </c>
      <c r="M464" s="120">
        <v>22419</v>
      </c>
      <c r="N464" s="120">
        <v>46139</v>
      </c>
      <c r="O464" s="12"/>
      <c r="P464" s="12"/>
      <c r="Q464" s="218"/>
      <c r="R464" s="214"/>
    </row>
    <row r="465" spans="1:18" s="2" customFormat="1" x14ac:dyDescent="0.2">
      <c r="A465" s="119">
        <v>427</v>
      </c>
      <c r="B465" s="16" t="s">
        <v>732</v>
      </c>
      <c r="C465" s="101">
        <v>66600</v>
      </c>
      <c r="D465" s="124"/>
      <c r="E465" s="124"/>
      <c r="F465" s="124"/>
      <c r="G465" s="124"/>
      <c r="H465" s="124"/>
      <c r="I465" s="124"/>
      <c r="J465" s="124"/>
      <c r="K465" s="120">
        <v>3107</v>
      </c>
      <c r="L465" s="120">
        <v>3200</v>
      </c>
      <c r="M465" s="120">
        <v>19717</v>
      </c>
      <c r="N465" s="120">
        <v>40577</v>
      </c>
      <c r="O465" s="124"/>
      <c r="P465" s="124"/>
      <c r="Q465" s="218"/>
      <c r="R465" s="214"/>
    </row>
    <row r="466" spans="1:18" s="2" customFormat="1" x14ac:dyDescent="0.2">
      <c r="A466" s="119">
        <v>428</v>
      </c>
      <c r="B466" s="16" t="s">
        <v>733</v>
      </c>
      <c r="C466" s="101">
        <v>5916</v>
      </c>
      <c r="D466" s="124"/>
      <c r="E466" s="124"/>
      <c r="F466" s="124"/>
      <c r="G466" s="124"/>
      <c r="H466" s="124"/>
      <c r="I466" s="124"/>
      <c r="J466" s="124"/>
      <c r="K466" s="103">
        <v>276</v>
      </c>
      <c r="L466" s="103">
        <v>284</v>
      </c>
      <c r="M466" s="120">
        <v>1751</v>
      </c>
      <c r="N466" s="120">
        <v>3605</v>
      </c>
      <c r="O466" s="124"/>
      <c r="P466" s="124"/>
      <c r="Q466" s="218"/>
      <c r="R466" s="214"/>
    </row>
    <row r="467" spans="1:18" s="2" customFormat="1" x14ac:dyDescent="0.2">
      <c r="A467" s="119">
        <v>429</v>
      </c>
      <c r="B467" s="16" t="s">
        <v>734</v>
      </c>
      <c r="C467" s="101">
        <v>487333</v>
      </c>
      <c r="D467" s="124"/>
      <c r="E467" s="124"/>
      <c r="F467" s="124"/>
      <c r="G467" s="124"/>
      <c r="H467" s="124"/>
      <c r="I467" s="124"/>
      <c r="J467" s="124"/>
      <c r="K467" s="120">
        <v>22731</v>
      </c>
      <c r="L467" s="120">
        <v>23413</v>
      </c>
      <c r="M467" s="120">
        <v>144273</v>
      </c>
      <c r="N467" s="120">
        <v>296914</v>
      </c>
      <c r="O467" s="124"/>
      <c r="P467" s="124"/>
      <c r="Q467" s="218"/>
      <c r="R467" s="214"/>
    </row>
    <row r="468" spans="1:18" s="2" customFormat="1" x14ac:dyDescent="0.2">
      <c r="A468" s="119">
        <v>430</v>
      </c>
      <c r="B468" s="16" t="s">
        <v>735</v>
      </c>
      <c r="C468" s="101">
        <v>136920</v>
      </c>
      <c r="D468" s="124"/>
      <c r="E468" s="124"/>
      <c r="F468" s="124"/>
      <c r="G468" s="124"/>
      <c r="H468" s="124"/>
      <c r="I468" s="124"/>
      <c r="J468" s="124"/>
      <c r="K468" s="120">
        <v>6387</v>
      </c>
      <c r="L468" s="120">
        <v>6578</v>
      </c>
      <c r="M468" s="120">
        <v>40535</v>
      </c>
      <c r="N468" s="120">
        <v>83420</v>
      </c>
      <c r="O468" s="124"/>
      <c r="P468" s="124"/>
      <c r="Q468" s="218"/>
      <c r="R468" s="214"/>
    </row>
    <row r="469" spans="1:18" s="2" customFormat="1" x14ac:dyDescent="0.2">
      <c r="A469" s="119">
        <v>431</v>
      </c>
      <c r="B469" s="16" t="s">
        <v>736</v>
      </c>
      <c r="C469" s="101">
        <v>270459</v>
      </c>
      <c r="D469" s="124"/>
      <c r="E469" s="124"/>
      <c r="F469" s="124"/>
      <c r="G469" s="124"/>
      <c r="H469" s="124"/>
      <c r="I469" s="124"/>
      <c r="J469" s="124"/>
      <c r="K469" s="120">
        <v>12615</v>
      </c>
      <c r="L469" s="120">
        <v>12994</v>
      </c>
      <c r="M469" s="120">
        <v>80068</v>
      </c>
      <c r="N469" s="120">
        <v>164781</v>
      </c>
      <c r="O469" s="124"/>
      <c r="P469" s="124"/>
      <c r="Q469" s="218"/>
      <c r="R469" s="214"/>
    </row>
    <row r="470" spans="1:18" s="2" customFormat="1" ht="22.5" x14ac:dyDescent="0.25">
      <c r="A470" s="119">
        <v>432</v>
      </c>
      <c r="B470" s="16" t="s">
        <v>1196</v>
      </c>
      <c r="C470" s="101">
        <v>207137</v>
      </c>
      <c r="D470" s="12"/>
      <c r="E470" s="12"/>
      <c r="F470" s="12"/>
      <c r="G470" s="12"/>
      <c r="H470" s="12"/>
      <c r="I470" s="12"/>
      <c r="J470" s="12"/>
      <c r="K470" s="120">
        <v>9662</v>
      </c>
      <c r="L470" s="120">
        <v>9952</v>
      </c>
      <c r="M470" s="120">
        <v>61322</v>
      </c>
      <c r="N470" s="120">
        <v>126201</v>
      </c>
      <c r="O470" s="12"/>
      <c r="P470" s="12"/>
      <c r="Q470" s="218"/>
      <c r="R470" s="214"/>
    </row>
    <row r="471" spans="1:18" s="2" customFormat="1" ht="33.75" x14ac:dyDescent="0.25">
      <c r="A471" s="119">
        <v>433</v>
      </c>
      <c r="B471" s="16" t="s">
        <v>1197</v>
      </c>
      <c r="C471" s="101">
        <v>2370383</v>
      </c>
      <c r="D471" s="16"/>
      <c r="E471" s="16"/>
      <c r="F471" s="16"/>
      <c r="G471" s="16"/>
      <c r="H471" s="16"/>
      <c r="I471" s="16"/>
      <c r="J471" s="16"/>
      <c r="K471" s="120">
        <v>110566</v>
      </c>
      <c r="L471" s="120">
        <v>113883</v>
      </c>
      <c r="M471" s="120">
        <v>701744</v>
      </c>
      <c r="N471" s="120">
        <v>1444190</v>
      </c>
      <c r="O471" s="16"/>
      <c r="P471" s="16"/>
      <c r="Q471" s="218"/>
      <c r="R471" s="214"/>
    </row>
    <row r="472" spans="1:18" s="2" customFormat="1" ht="22.5" x14ac:dyDescent="0.25">
      <c r="A472" s="119">
        <v>434</v>
      </c>
      <c r="B472" s="16" t="s">
        <v>1198</v>
      </c>
      <c r="C472" s="101">
        <v>4030072</v>
      </c>
      <c r="D472" s="16"/>
      <c r="E472" s="16"/>
      <c r="F472" s="16"/>
      <c r="G472" s="16"/>
      <c r="H472" s="16"/>
      <c r="I472" s="16"/>
      <c r="J472" s="16"/>
      <c r="K472" s="101">
        <v>187981</v>
      </c>
      <c r="L472" s="101">
        <v>193621</v>
      </c>
      <c r="M472" s="101">
        <v>1193090</v>
      </c>
      <c r="N472" s="101">
        <v>2455380</v>
      </c>
      <c r="O472" s="16"/>
      <c r="P472" s="16"/>
      <c r="Q472" s="218"/>
      <c r="R472" s="214"/>
    </row>
    <row r="473" spans="1:18" s="2" customFormat="1" ht="22.5" x14ac:dyDescent="0.25">
      <c r="A473" s="119">
        <v>435</v>
      </c>
      <c r="B473" s="16" t="s">
        <v>1199</v>
      </c>
      <c r="C473" s="101">
        <v>3914816</v>
      </c>
      <c r="D473" s="12"/>
      <c r="E473" s="12"/>
      <c r="F473" s="12"/>
      <c r="G473" s="12"/>
      <c r="H473" s="12"/>
      <c r="I473" s="12"/>
      <c r="J473" s="12"/>
      <c r="K473" s="120">
        <v>182605</v>
      </c>
      <c r="L473" s="120">
        <v>188083</v>
      </c>
      <c r="M473" s="120">
        <v>1158969</v>
      </c>
      <c r="N473" s="120">
        <v>2385159</v>
      </c>
      <c r="O473" s="12"/>
      <c r="P473" s="12"/>
      <c r="Q473" s="218"/>
      <c r="R473" s="214"/>
    </row>
    <row r="474" spans="1:18" s="2" customFormat="1" x14ac:dyDescent="0.2">
      <c r="A474" s="119">
        <v>436</v>
      </c>
      <c r="B474" s="16" t="s">
        <v>741</v>
      </c>
      <c r="C474" s="101">
        <v>165487</v>
      </c>
      <c r="D474" s="124"/>
      <c r="E474" s="124"/>
      <c r="F474" s="124"/>
      <c r="G474" s="124"/>
      <c r="H474" s="124"/>
      <c r="I474" s="124"/>
      <c r="J474" s="124"/>
      <c r="K474" s="120">
        <v>7719</v>
      </c>
      <c r="L474" s="120">
        <v>7951</v>
      </c>
      <c r="M474" s="120">
        <v>48992</v>
      </c>
      <c r="N474" s="120">
        <v>100825</v>
      </c>
      <c r="O474" s="124"/>
      <c r="P474" s="124"/>
      <c r="Q474" s="218"/>
      <c r="R474" s="214"/>
    </row>
    <row r="475" spans="1:18" s="2" customFormat="1" ht="22.5" x14ac:dyDescent="0.25">
      <c r="A475" s="119">
        <v>437</v>
      </c>
      <c r="B475" s="16" t="s">
        <v>1200</v>
      </c>
      <c r="C475" s="101">
        <v>2306423</v>
      </c>
      <c r="D475" s="12"/>
      <c r="E475" s="12"/>
      <c r="F475" s="12"/>
      <c r="G475" s="12"/>
      <c r="H475" s="12"/>
      <c r="I475" s="12"/>
      <c r="J475" s="12"/>
      <c r="K475" s="120">
        <v>107582</v>
      </c>
      <c r="L475" s="120">
        <v>110810</v>
      </c>
      <c r="M475" s="120">
        <v>682810</v>
      </c>
      <c r="N475" s="120">
        <v>1405222</v>
      </c>
      <c r="O475" s="12"/>
      <c r="P475" s="12"/>
      <c r="Q475" s="218"/>
      <c r="R475" s="214"/>
    </row>
    <row r="476" spans="1:18" s="2" customFormat="1" x14ac:dyDescent="0.2">
      <c r="A476" s="119">
        <v>438</v>
      </c>
      <c r="B476" s="16" t="s">
        <v>743</v>
      </c>
      <c r="C476" s="101">
        <v>2463886</v>
      </c>
      <c r="D476" s="124"/>
      <c r="E476" s="124"/>
      <c r="F476" s="124"/>
      <c r="G476" s="124"/>
      <c r="H476" s="124"/>
      <c r="I476" s="124"/>
      <c r="J476" s="124"/>
      <c r="K476" s="120">
        <v>114927</v>
      </c>
      <c r="L476" s="120">
        <v>118375</v>
      </c>
      <c r="M476" s="120">
        <v>729426</v>
      </c>
      <c r="N476" s="120">
        <v>1501158</v>
      </c>
      <c r="O476" s="124"/>
      <c r="P476" s="124"/>
      <c r="Q476" s="218"/>
      <c r="R476" s="214"/>
    </row>
    <row r="477" spans="1:18" s="2" customFormat="1" ht="22.5" x14ac:dyDescent="0.25">
      <c r="A477" s="119">
        <v>439</v>
      </c>
      <c r="B477" s="16" t="s">
        <v>1201</v>
      </c>
      <c r="C477" s="101">
        <v>296095</v>
      </c>
      <c r="D477" s="12"/>
      <c r="E477" s="12"/>
      <c r="F477" s="12"/>
      <c r="G477" s="12"/>
      <c r="H477" s="12"/>
      <c r="I477" s="12"/>
      <c r="J477" s="12"/>
      <c r="K477" s="120">
        <v>13811</v>
      </c>
      <c r="L477" s="120">
        <v>14226</v>
      </c>
      <c r="M477" s="120">
        <v>87658</v>
      </c>
      <c r="N477" s="120">
        <v>180400</v>
      </c>
      <c r="O477" s="12"/>
      <c r="P477" s="12"/>
      <c r="Q477" s="218"/>
      <c r="R477" s="214"/>
    </row>
    <row r="478" spans="1:18" s="2" customFormat="1" ht="22.5" x14ac:dyDescent="0.25">
      <c r="A478" s="119">
        <v>440</v>
      </c>
      <c r="B478" s="16" t="s">
        <v>1202</v>
      </c>
      <c r="C478" s="101">
        <v>803769</v>
      </c>
      <c r="D478" s="12"/>
      <c r="E478" s="12"/>
      <c r="F478" s="12"/>
      <c r="G478" s="12"/>
      <c r="H478" s="12"/>
      <c r="I478" s="12"/>
      <c r="J478" s="12"/>
      <c r="K478" s="101">
        <v>37492</v>
      </c>
      <c r="L478" s="101">
        <v>38616</v>
      </c>
      <c r="M478" s="101">
        <v>237953</v>
      </c>
      <c r="N478" s="101">
        <v>489708</v>
      </c>
      <c r="O478" s="12"/>
      <c r="P478" s="12"/>
      <c r="Q478" s="218"/>
      <c r="R478" s="214"/>
    </row>
    <row r="479" spans="1:18" s="2" customFormat="1" ht="22.5" x14ac:dyDescent="0.25">
      <c r="A479" s="119">
        <v>441</v>
      </c>
      <c r="B479" s="16" t="s">
        <v>1203</v>
      </c>
      <c r="C479" s="101">
        <v>1696702</v>
      </c>
      <c r="D479" s="12"/>
      <c r="E479" s="12"/>
      <c r="F479" s="12"/>
      <c r="G479" s="12"/>
      <c r="H479" s="12"/>
      <c r="I479" s="12"/>
      <c r="J479" s="12"/>
      <c r="K479" s="101">
        <v>79142</v>
      </c>
      <c r="L479" s="101">
        <v>81516</v>
      </c>
      <c r="M479" s="101">
        <v>502303</v>
      </c>
      <c r="N479" s="101">
        <v>1033740</v>
      </c>
      <c r="O479" s="12"/>
      <c r="P479" s="12"/>
      <c r="Q479" s="218"/>
      <c r="R479" s="214"/>
    </row>
    <row r="480" spans="1:18" s="2" customFormat="1" ht="22.5" x14ac:dyDescent="0.25">
      <c r="A480" s="119">
        <v>442</v>
      </c>
      <c r="B480" s="16" t="s">
        <v>1204</v>
      </c>
      <c r="C480" s="101">
        <v>98763</v>
      </c>
      <c r="D480" s="12"/>
      <c r="E480" s="12"/>
      <c r="F480" s="12"/>
      <c r="G480" s="12"/>
      <c r="H480" s="12"/>
      <c r="I480" s="12"/>
      <c r="J480" s="12"/>
      <c r="K480" s="120">
        <v>4607</v>
      </c>
      <c r="L480" s="120">
        <v>4745</v>
      </c>
      <c r="M480" s="120">
        <v>29239</v>
      </c>
      <c r="N480" s="120">
        <v>60173</v>
      </c>
      <c r="O480" s="12"/>
      <c r="P480" s="12"/>
      <c r="Q480" s="218"/>
      <c r="R480" s="214"/>
    </row>
    <row r="481" spans="1:18" s="2" customFormat="1" x14ac:dyDescent="0.25">
      <c r="A481" s="119">
        <v>443</v>
      </c>
      <c r="B481" s="16" t="s">
        <v>748</v>
      </c>
      <c r="C481" s="101">
        <v>39252</v>
      </c>
      <c r="D481" s="12"/>
      <c r="E481" s="12"/>
      <c r="F481" s="12"/>
      <c r="G481" s="12"/>
      <c r="H481" s="12"/>
      <c r="I481" s="12"/>
      <c r="J481" s="12"/>
      <c r="K481" s="120">
        <v>1831</v>
      </c>
      <c r="L481" s="120">
        <v>1886</v>
      </c>
      <c r="M481" s="120">
        <v>11620</v>
      </c>
      <c r="N481" s="120">
        <v>23915</v>
      </c>
      <c r="O481" s="12"/>
      <c r="P481" s="12"/>
      <c r="Q481" s="218"/>
      <c r="R481" s="214"/>
    </row>
    <row r="482" spans="1:18" s="2" customFormat="1" x14ac:dyDescent="0.2">
      <c r="A482" s="119">
        <v>444</v>
      </c>
      <c r="B482" s="16" t="s">
        <v>890</v>
      </c>
      <c r="C482" s="101">
        <v>43051</v>
      </c>
      <c r="D482" s="124"/>
      <c r="E482" s="124"/>
      <c r="F482" s="124"/>
      <c r="G482" s="124"/>
      <c r="H482" s="124"/>
      <c r="I482" s="124"/>
      <c r="J482" s="124"/>
      <c r="K482" s="120">
        <v>2008</v>
      </c>
      <c r="L482" s="120">
        <v>2068</v>
      </c>
      <c r="M482" s="120">
        <v>12745</v>
      </c>
      <c r="N482" s="120">
        <v>26229</v>
      </c>
      <c r="O482" s="124"/>
      <c r="P482" s="124"/>
      <c r="Q482" s="218"/>
      <c r="R482" s="214"/>
    </row>
    <row r="483" spans="1:18" s="2" customFormat="1" ht="22.5" x14ac:dyDescent="0.25">
      <c r="A483" s="119">
        <v>445</v>
      </c>
      <c r="B483" s="16" t="s">
        <v>1205</v>
      </c>
      <c r="C483" s="101">
        <v>35453</v>
      </c>
      <c r="D483" s="12"/>
      <c r="E483" s="12"/>
      <c r="F483" s="12"/>
      <c r="G483" s="12"/>
      <c r="H483" s="12"/>
      <c r="I483" s="12"/>
      <c r="J483" s="12"/>
      <c r="K483" s="129">
        <v>1654</v>
      </c>
      <c r="L483" s="122">
        <v>1703</v>
      </c>
      <c r="M483" s="130">
        <v>10496</v>
      </c>
      <c r="N483" s="133">
        <v>21601</v>
      </c>
      <c r="O483" s="12"/>
      <c r="P483" s="12"/>
      <c r="Q483" s="218"/>
      <c r="R483" s="214"/>
    </row>
    <row r="484" spans="1:18" s="2" customFormat="1" ht="22.5" x14ac:dyDescent="0.25">
      <c r="A484" s="119">
        <v>446</v>
      </c>
      <c r="B484" s="16" t="s">
        <v>1206</v>
      </c>
      <c r="C484" s="101">
        <v>34187</v>
      </c>
      <c r="D484" s="16"/>
      <c r="E484" s="16"/>
      <c r="F484" s="16"/>
      <c r="G484" s="16"/>
      <c r="H484" s="16"/>
      <c r="I484" s="16"/>
      <c r="J484" s="16"/>
      <c r="K484" s="129">
        <v>1595</v>
      </c>
      <c r="L484" s="122">
        <v>1642</v>
      </c>
      <c r="M484" s="130">
        <v>10121</v>
      </c>
      <c r="N484" s="133">
        <v>20829</v>
      </c>
      <c r="O484" s="16"/>
      <c r="P484" s="16"/>
      <c r="Q484" s="218"/>
      <c r="R484" s="214"/>
    </row>
    <row r="485" spans="1:18" s="2" customFormat="1" ht="22.5" x14ac:dyDescent="0.25">
      <c r="A485" s="119">
        <v>447</v>
      </c>
      <c r="B485" s="16" t="s">
        <v>1207</v>
      </c>
      <c r="C485" s="101">
        <v>27856</v>
      </c>
      <c r="D485" s="12"/>
      <c r="E485" s="12"/>
      <c r="F485" s="12"/>
      <c r="G485" s="12"/>
      <c r="H485" s="12"/>
      <c r="I485" s="12"/>
      <c r="J485" s="12"/>
      <c r="K485" s="121">
        <v>1299</v>
      </c>
      <c r="L485" s="127">
        <v>1338</v>
      </c>
      <c r="M485" s="121">
        <v>8247</v>
      </c>
      <c r="N485" s="132">
        <v>16972</v>
      </c>
      <c r="O485" s="12"/>
      <c r="P485" s="12"/>
      <c r="Q485" s="218"/>
      <c r="R485" s="214"/>
    </row>
    <row r="486" spans="1:18" s="2" customFormat="1" ht="33.75" x14ac:dyDescent="0.25">
      <c r="A486" s="119">
        <v>448</v>
      </c>
      <c r="B486" s="16" t="s">
        <v>1208</v>
      </c>
      <c r="C486" s="101">
        <v>272232</v>
      </c>
      <c r="D486" s="16"/>
      <c r="E486" s="16"/>
      <c r="F486" s="16"/>
      <c r="G486" s="16"/>
      <c r="H486" s="16"/>
      <c r="I486" s="16"/>
      <c r="J486" s="16"/>
      <c r="K486" s="131">
        <v>12698</v>
      </c>
      <c r="L486" s="132">
        <v>13079</v>
      </c>
      <c r="M486" s="131">
        <v>80593</v>
      </c>
      <c r="N486" s="132">
        <v>165861</v>
      </c>
      <c r="O486" s="16"/>
      <c r="P486" s="16"/>
      <c r="Q486" s="218"/>
      <c r="R486" s="214"/>
    </row>
    <row r="487" spans="1:18" s="2" customFormat="1" ht="22.5" x14ac:dyDescent="0.25">
      <c r="A487" s="119">
        <v>449</v>
      </c>
      <c r="B487" s="16" t="s">
        <v>1209</v>
      </c>
      <c r="C487" s="101">
        <v>29122</v>
      </c>
      <c r="D487" s="12"/>
      <c r="E487" s="12"/>
      <c r="F487" s="12"/>
      <c r="G487" s="12"/>
      <c r="H487" s="12"/>
      <c r="I487" s="12"/>
      <c r="J487" s="12"/>
      <c r="K487" s="121">
        <v>1358</v>
      </c>
      <c r="L487" s="127">
        <v>1399</v>
      </c>
      <c r="M487" s="121">
        <v>8622</v>
      </c>
      <c r="N487" s="132">
        <v>17743</v>
      </c>
      <c r="O487" s="12"/>
      <c r="P487" s="12"/>
      <c r="Q487" s="218"/>
      <c r="R487" s="214"/>
    </row>
    <row r="488" spans="1:18" s="2" customFormat="1" x14ac:dyDescent="0.2">
      <c r="A488" s="119">
        <v>450</v>
      </c>
      <c r="B488" s="16" t="s">
        <v>755</v>
      </c>
      <c r="C488" s="101">
        <v>41784</v>
      </c>
      <c r="D488" s="124"/>
      <c r="E488" s="124"/>
      <c r="F488" s="124"/>
      <c r="G488" s="124"/>
      <c r="H488" s="124"/>
      <c r="I488" s="124"/>
      <c r="J488" s="124"/>
      <c r="K488" s="121">
        <v>1949</v>
      </c>
      <c r="L488" s="127">
        <v>2007</v>
      </c>
      <c r="M488" s="131">
        <v>12370</v>
      </c>
      <c r="N488" s="132">
        <v>25458</v>
      </c>
      <c r="O488" s="124"/>
      <c r="P488" s="124"/>
      <c r="Q488" s="218"/>
      <c r="R488" s="214"/>
    </row>
    <row r="489" spans="1:18" s="2" customFormat="1" ht="22.5" x14ac:dyDescent="0.25">
      <c r="A489" s="119">
        <v>451</v>
      </c>
      <c r="B489" s="16" t="s">
        <v>1210</v>
      </c>
      <c r="C489" s="101">
        <v>21525</v>
      </c>
      <c r="D489" s="12"/>
      <c r="E489" s="12"/>
      <c r="F489" s="12"/>
      <c r="G489" s="12"/>
      <c r="H489" s="12"/>
      <c r="I489" s="12"/>
      <c r="J489" s="12"/>
      <c r="K489" s="121">
        <v>1004</v>
      </c>
      <c r="L489" s="127">
        <v>1034</v>
      </c>
      <c r="M489" s="121">
        <v>6373</v>
      </c>
      <c r="N489" s="132">
        <v>13115</v>
      </c>
      <c r="O489" s="12"/>
      <c r="P489" s="12"/>
      <c r="Q489" s="218"/>
      <c r="R489" s="214"/>
    </row>
    <row r="490" spans="1:18" s="2" customFormat="1" ht="22.5" x14ac:dyDescent="0.25">
      <c r="A490" s="119">
        <v>452</v>
      </c>
      <c r="B490" s="16" t="s">
        <v>1211</v>
      </c>
      <c r="C490" s="101">
        <v>69641</v>
      </c>
      <c r="D490" s="12"/>
      <c r="E490" s="12"/>
      <c r="F490" s="12"/>
      <c r="G490" s="12"/>
      <c r="H490" s="12"/>
      <c r="I490" s="12"/>
      <c r="J490" s="12"/>
      <c r="K490" s="129">
        <v>3248</v>
      </c>
      <c r="L490" s="122">
        <v>3346</v>
      </c>
      <c r="M490" s="130">
        <v>20617</v>
      </c>
      <c r="N490" s="133">
        <v>42430</v>
      </c>
      <c r="O490" s="12"/>
      <c r="P490" s="12"/>
      <c r="Q490" s="218"/>
      <c r="R490" s="214"/>
    </row>
    <row r="491" spans="1:18" s="2" customFormat="1" ht="22.5" x14ac:dyDescent="0.25">
      <c r="A491" s="119">
        <v>453</v>
      </c>
      <c r="B491" s="16" t="s">
        <v>1212</v>
      </c>
      <c r="C491" s="101">
        <v>64576</v>
      </c>
      <c r="D491" s="12"/>
      <c r="E491" s="12"/>
      <c r="F491" s="12"/>
      <c r="G491" s="12"/>
      <c r="H491" s="12"/>
      <c r="I491" s="12"/>
      <c r="J491" s="12"/>
      <c r="K491" s="121">
        <v>3012</v>
      </c>
      <c r="L491" s="127">
        <v>3102</v>
      </c>
      <c r="M491" s="131">
        <v>19118</v>
      </c>
      <c r="N491" s="132">
        <v>39344</v>
      </c>
      <c r="O491" s="12"/>
      <c r="P491" s="12"/>
      <c r="Q491" s="218"/>
      <c r="R491" s="214"/>
    </row>
    <row r="492" spans="1:18" s="2" customFormat="1" x14ac:dyDescent="0.2">
      <c r="A492" s="119">
        <v>454</v>
      </c>
      <c r="B492" s="16" t="s">
        <v>759</v>
      </c>
      <c r="C492" s="101">
        <v>21525</v>
      </c>
      <c r="D492" s="124"/>
      <c r="E492" s="124"/>
      <c r="F492" s="124"/>
      <c r="G492" s="124"/>
      <c r="H492" s="124"/>
      <c r="I492" s="124"/>
      <c r="J492" s="124"/>
      <c r="K492" s="121">
        <v>1004</v>
      </c>
      <c r="L492" s="127">
        <v>1034</v>
      </c>
      <c r="M492" s="121">
        <v>6373</v>
      </c>
      <c r="N492" s="132">
        <v>13115</v>
      </c>
      <c r="O492" s="124"/>
      <c r="P492" s="124"/>
      <c r="Q492" s="218"/>
      <c r="R492" s="214"/>
    </row>
    <row r="493" spans="1:18" s="2" customFormat="1" ht="22.5" x14ac:dyDescent="0.25">
      <c r="A493" s="119">
        <v>455</v>
      </c>
      <c r="B493" s="16" t="s">
        <v>1213</v>
      </c>
      <c r="C493" s="101">
        <v>7597</v>
      </c>
      <c r="D493" s="12"/>
      <c r="E493" s="12"/>
      <c r="F493" s="12"/>
      <c r="G493" s="12"/>
      <c r="H493" s="12"/>
      <c r="I493" s="12"/>
      <c r="J493" s="12"/>
      <c r="K493" s="123">
        <v>354</v>
      </c>
      <c r="L493" s="137">
        <v>365</v>
      </c>
      <c r="M493" s="121">
        <v>2249</v>
      </c>
      <c r="N493" s="127">
        <v>4629</v>
      </c>
      <c r="O493" s="12"/>
      <c r="P493" s="12"/>
      <c r="Q493" s="218"/>
      <c r="R493" s="214"/>
    </row>
    <row r="494" spans="1:18" s="2" customFormat="1" x14ac:dyDescent="0.25">
      <c r="A494" s="119">
        <v>456</v>
      </c>
      <c r="B494" s="16" t="s">
        <v>935</v>
      </c>
      <c r="C494" s="101">
        <v>7597</v>
      </c>
      <c r="D494" s="12"/>
      <c r="E494" s="12"/>
      <c r="F494" s="12"/>
      <c r="G494" s="12"/>
      <c r="H494" s="12"/>
      <c r="I494" s="12"/>
      <c r="J494" s="12"/>
      <c r="K494" s="123">
        <v>354</v>
      </c>
      <c r="L494" s="137">
        <v>365</v>
      </c>
      <c r="M494" s="121">
        <v>2249</v>
      </c>
      <c r="N494" s="127">
        <v>4629</v>
      </c>
      <c r="O494" s="12"/>
      <c r="P494" s="12"/>
      <c r="Q494" s="218"/>
      <c r="R494" s="214"/>
    </row>
    <row r="495" spans="1:18" s="2" customFormat="1" ht="22.5" x14ac:dyDescent="0.25">
      <c r="A495" s="119">
        <v>457</v>
      </c>
      <c r="B495" s="16" t="s">
        <v>1214</v>
      </c>
      <c r="C495" s="101">
        <v>50648</v>
      </c>
      <c r="D495" s="12"/>
      <c r="E495" s="12"/>
      <c r="F495" s="12"/>
      <c r="G495" s="12"/>
      <c r="H495" s="12"/>
      <c r="I495" s="12"/>
      <c r="J495" s="12"/>
      <c r="K495" s="129">
        <v>2362</v>
      </c>
      <c r="L495" s="122">
        <v>2433</v>
      </c>
      <c r="M495" s="130">
        <v>14994</v>
      </c>
      <c r="N495" s="133">
        <v>30858</v>
      </c>
      <c r="O495" s="12"/>
      <c r="P495" s="12"/>
      <c r="Q495" s="218"/>
      <c r="R495" s="214"/>
    </row>
    <row r="496" spans="1:18" s="2" customFormat="1" ht="22.5" x14ac:dyDescent="0.25">
      <c r="A496" s="119">
        <v>458</v>
      </c>
      <c r="B496" s="16" t="s">
        <v>1215</v>
      </c>
      <c r="C496" s="101">
        <v>21525</v>
      </c>
      <c r="D496" s="12"/>
      <c r="E496" s="12"/>
      <c r="F496" s="12"/>
      <c r="G496" s="12"/>
      <c r="H496" s="12"/>
      <c r="I496" s="12"/>
      <c r="J496" s="12"/>
      <c r="K496" s="129">
        <v>1004</v>
      </c>
      <c r="L496" s="122">
        <v>1034</v>
      </c>
      <c r="M496" s="129">
        <v>6373</v>
      </c>
      <c r="N496" s="133">
        <v>13115</v>
      </c>
      <c r="O496" s="12"/>
      <c r="P496" s="12"/>
      <c r="Q496" s="218"/>
      <c r="R496" s="214"/>
    </row>
    <row r="497" spans="1:18" s="2" customFormat="1" ht="22.5" x14ac:dyDescent="0.25">
      <c r="A497" s="119">
        <v>459</v>
      </c>
      <c r="B497" s="16" t="s">
        <v>1216</v>
      </c>
      <c r="C497" s="101">
        <v>3896</v>
      </c>
      <c r="D497" s="12"/>
      <c r="E497" s="12"/>
      <c r="F497" s="12"/>
      <c r="G497" s="12"/>
      <c r="H497" s="12"/>
      <c r="I497" s="12"/>
      <c r="J497" s="12"/>
      <c r="K497" s="134">
        <v>182</v>
      </c>
      <c r="L497" s="135">
        <v>187</v>
      </c>
      <c r="M497" s="129">
        <v>1153</v>
      </c>
      <c r="N497" s="122">
        <v>2374</v>
      </c>
      <c r="O497" s="12"/>
      <c r="P497" s="12"/>
      <c r="Q497" s="218"/>
      <c r="R497" s="214"/>
    </row>
    <row r="498" spans="1:18" s="2" customFormat="1" ht="22.5" x14ac:dyDescent="0.25">
      <c r="A498" s="119">
        <v>460</v>
      </c>
      <c r="B498" s="16" t="s">
        <v>1217</v>
      </c>
      <c r="C498" s="101">
        <v>25324</v>
      </c>
      <c r="D498" s="12"/>
      <c r="E498" s="12"/>
      <c r="F498" s="12"/>
      <c r="G498" s="12"/>
      <c r="H498" s="12"/>
      <c r="I498" s="12"/>
      <c r="J498" s="12"/>
      <c r="K498" s="121">
        <v>1181</v>
      </c>
      <c r="L498" s="127">
        <v>1217</v>
      </c>
      <c r="M498" s="121">
        <v>7497</v>
      </c>
      <c r="N498" s="132">
        <v>15429</v>
      </c>
      <c r="O498" s="12"/>
      <c r="P498" s="12"/>
      <c r="Q498" s="218"/>
      <c r="R498" s="214"/>
    </row>
    <row r="499" spans="1:18" s="2" customFormat="1" ht="22.5" x14ac:dyDescent="0.25">
      <c r="A499" s="119">
        <v>461</v>
      </c>
      <c r="B499" s="16" t="s">
        <v>1218</v>
      </c>
      <c r="C499" s="101">
        <v>30389</v>
      </c>
      <c r="D499" s="12"/>
      <c r="E499" s="12"/>
      <c r="F499" s="12"/>
      <c r="G499" s="12"/>
      <c r="H499" s="12"/>
      <c r="I499" s="12"/>
      <c r="J499" s="12"/>
      <c r="K499" s="129">
        <v>1417</v>
      </c>
      <c r="L499" s="122">
        <v>1460</v>
      </c>
      <c r="M499" s="129">
        <v>8996</v>
      </c>
      <c r="N499" s="133">
        <v>18515</v>
      </c>
      <c r="O499" s="12"/>
      <c r="P499" s="12"/>
      <c r="Q499" s="218"/>
      <c r="R499" s="214"/>
    </row>
    <row r="500" spans="1:18" s="2" customFormat="1" ht="22.5" x14ac:dyDescent="0.25">
      <c r="A500" s="119">
        <v>462</v>
      </c>
      <c r="B500" s="16" t="s">
        <v>1219</v>
      </c>
      <c r="C500" s="101">
        <v>11396</v>
      </c>
      <c r="D500" s="12"/>
      <c r="E500" s="12"/>
      <c r="F500" s="12"/>
      <c r="G500" s="12"/>
      <c r="H500" s="12"/>
      <c r="I500" s="12"/>
      <c r="J500" s="12"/>
      <c r="K500" s="134">
        <v>532</v>
      </c>
      <c r="L500" s="135">
        <v>547</v>
      </c>
      <c r="M500" s="129">
        <v>3374</v>
      </c>
      <c r="N500" s="122">
        <v>6943</v>
      </c>
      <c r="O500" s="12"/>
      <c r="P500" s="12"/>
      <c r="Q500" s="218"/>
      <c r="R500" s="214"/>
    </row>
    <row r="501" spans="1:18" s="2" customFormat="1" ht="22.5" x14ac:dyDescent="0.25">
      <c r="A501" s="119">
        <v>463</v>
      </c>
      <c r="B501" s="16" t="s">
        <v>1220</v>
      </c>
      <c r="C501" s="101">
        <v>35453</v>
      </c>
      <c r="D501" s="12"/>
      <c r="E501" s="12"/>
      <c r="F501" s="12"/>
      <c r="G501" s="12"/>
      <c r="H501" s="12"/>
      <c r="I501" s="12"/>
      <c r="J501" s="12"/>
      <c r="K501" s="121">
        <v>1654</v>
      </c>
      <c r="L501" s="127">
        <v>1703</v>
      </c>
      <c r="M501" s="131">
        <v>10496</v>
      </c>
      <c r="N501" s="132">
        <v>21601</v>
      </c>
      <c r="O501" s="12"/>
      <c r="P501" s="12"/>
      <c r="Q501" s="218"/>
      <c r="R501" s="214"/>
    </row>
    <row r="502" spans="1:18" s="2" customFormat="1" ht="22.5" x14ac:dyDescent="0.25">
      <c r="A502" s="119">
        <v>464</v>
      </c>
      <c r="B502" s="16" t="s">
        <v>1221</v>
      </c>
      <c r="C502" s="101">
        <v>17727</v>
      </c>
      <c r="D502" s="12"/>
      <c r="E502" s="12"/>
      <c r="F502" s="12"/>
      <c r="G502" s="12"/>
      <c r="H502" s="12"/>
      <c r="I502" s="12"/>
      <c r="J502" s="12"/>
      <c r="K502" s="134">
        <v>827</v>
      </c>
      <c r="L502" s="135">
        <v>852</v>
      </c>
      <c r="M502" s="129">
        <v>5248</v>
      </c>
      <c r="N502" s="133">
        <v>10800</v>
      </c>
      <c r="O502" s="12"/>
      <c r="P502" s="12"/>
      <c r="Q502" s="218"/>
      <c r="R502" s="214"/>
    </row>
    <row r="503" spans="1:18" s="2" customFormat="1" ht="22.5" x14ac:dyDescent="0.25">
      <c r="A503" s="119">
        <v>465</v>
      </c>
      <c r="B503" s="16" t="s">
        <v>1222</v>
      </c>
      <c r="C503" s="101">
        <v>10130</v>
      </c>
      <c r="D503" s="12"/>
      <c r="E503" s="12"/>
      <c r="F503" s="12"/>
      <c r="G503" s="12"/>
      <c r="H503" s="12"/>
      <c r="I503" s="12"/>
      <c r="J503" s="12"/>
      <c r="K503" s="123">
        <v>472</v>
      </c>
      <c r="L503" s="137">
        <v>487</v>
      </c>
      <c r="M503" s="121">
        <v>2999</v>
      </c>
      <c r="N503" s="127">
        <v>6172</v>
      </c>
      <c r="O503" s="12"/>
      <c r="P503" s="12"/>
      <c r="Q503" s="218"/>
      <c r="R503" s="214"/>
    </row>
    <row r="504" spans="1:18" s="2" customFormat="1" ht="22.5" x14ac:dyDescent="0.25">
      <c r="A504" s="119">
        <v>466</v>
      </c>
      <c r="B504" s="16" t="s">
        <v>1223</v>
      </c>
      <c r="C504" s="101">
        <v>15194</v>
      </c>
      <c r="D504" s="12"/>
      <c r="E504" s="12"/>
      <c r="F504" s="12"/>
      <c r="G504" s="12"/>
      <c r="H504" s="12"/>
      <c r="I504" s="12"/>
      <c r="J504" s="12"/>
      <c r="K504" s="123">
        <v>709</v>
      </c>
      <c r="L504" s="137">
        <v>730</v>
      </c>
      <c r="M504" s="121">
        <v>4498</v>
      </c>
      <c r="N504" s="127">
        <v>9257</v>
      </c>
      <c r="O504" s="12"/>
      <c r="P504" s="12"/>
      <c r="Q504" s="218"/>
      <c r="R504" s="214"/>
    </row>
    <row r="505" spans="1:18" s="2" customFormat="1" ht="22.5" x14ac:dyDescent="0.25">
      <c r="A505" s="119">
        <v>467</v>
      </c>
      <c r="B505" s="16" t="s">
        <v>1224</v>
      </c>
      <c r="C505" s="101">
        <v>84835</v>
      </c>
      <c r="D505" s="12"/>
      <c r="E505" s="12"/>
      <c r="F505" s="12"/>
      <c r="G505" s="12"/>
      <c r="H505" s="12"/>
      <c r="I505" s="12"/>
      <c r="J505" s="12"/>
      <c r="K505" s="129">
        <v>3957</v>
      </c>
      <c r="L505" s="122">
        <v>4076</v>
      </c>
      <c r="M505" s="130">
        <v>25115</v>
      </c>
      <c r="N505" s="133">
        <v>51687</v>
      </c>
      <c r="O505" s="12"/>
      <c r="P505" s="12"/>
      <c r="Q505" s="218"/>
      <c r="R505" s="214"/>
    </row>
    <row r="506" spans="1:18" s="2" customFormat="1" ht="22.5" x14ac:dyDescent="0.25">
      <c r="A506" s="119">
        <v>468</v>
      </c>
      <c r="B506" s="16" t="s">
        <v>1225</v>
      </c>
      <c r="C506" s="101">
        <v>46216</v>
      </c>
      <c r="D506" s="12"/>
      <c r="E506" s="12"/>
      <c r="F506" s="12"/>
      <c r="G506" s="12"/>
      <c r="H506" s="12"/>
      <c r="I506" s="12"/>
      <c r="J506" s="12"/>
      <c r="K506" s="129">
        <v>2156</v>
      </c>
      <c r="L506" s="122">
        <v>2220</v>
      </c>
      <c r="M506" s="130">
        <v>13682</v>
      </c>
      <c r="N506" s="133">
        <v>28158</v>
      </c>
      <c r="O506" s="12"/>
      <c r="P506" s="12"/>
      <c r="Q506" s="218"/>
      <c r="R506" s="214"/>
    </row>
    <row r="507" spans="1:18" s="2" customFormat="1" ht="22.5" x14ac:dyDescent="0.25">
      <c r="A507" s="119">
        <v>469</v>
      </c>
      <c r="B507" s="16" t="s">
        <v>1226</v>
      </c>
      <c r="C507" s="101">
        <v>11396</v>
      </c>
      <c r="D507" s="12"/>
      <c r="E507" s="12"/>
      <c r="F507" s="12"/>
      <c r="G507" s="12"/>
      <c r="H507" s="12"/>
      <c r="I507" s="12"/>
      <c r="J507" s="12"/>
      <c r="K507" s="123">
        <v>532</v>
      </c>
      <c r="L507" s="137">
        <v>547</v>
      </c>
      <c r="M507" s="121">
        <v>3374</v>
      </c>
      <c r="N507" s="127">
        <v>6943</v>
      </c>
      <c r="O507" s="12"/>
      <c r="P507" s="12"/>
      <c r="Q507" s="218"/>
      <c r="R507" s="214"/>
    </row>
    <row r="508" spans="1:18" s="2" customFormat="1" ht="33.75" x14ac:dyDescent="0.25">
      <c r="A508" s="119">
        <v>470</v>
      </c>
      <c r="B508" s="16" t="s">
        <v>1227</v>
      </c>
      <c r="C508" s="101">
        <v>11396</v>
      </c>
      <c r="D508" s="16"/>
      <c r="E508" s="16"/>
      <c r="F508" s="16"/>
      <c r="G508" s="16"/>
      <c r="H508" s="16"/>
      <c r="I508" s="16"/>
      <c r="J508" s="16"/>
      <c r="K508" s="123">
        <v>532</v>
      </c>
      <c r="L508" s="137">
        <v>547</v>
      </c>
      <c r="M508" s="121">
        <v>3374</v>
      </c>
      <c r="N508" s="127">
        <v>6943</v>
      </c>
      <c r="O508" s="16"/>
      <c r="P508" s="16"/>
      <c r="Q508" s="218"/>
      <c r="R508" s="214"/>
    </row>
    <row r="509" spans="1:18" s="2" customFormat="1" ht="22.5" x14ac:dyDescent="0.25">
      <c r="A509" s="119">
        <v>471</v>
      </c>
      <c r="B509" s="16" t="s">
        <v>1228</v>
      </c>
      <c r="C509" s="101">
        <v>26590</v>
      </c>
      <c r="D509" s="12"/>
      <c r="E509" s="12"/>
      <c r="F509" s="12"/>
      <c r="G509" s="12"/>
      <c r="H509" s="12"/>
      <c r="I509" s="12"/>
      <c r="J509" s="12"/>
      <c r="K509" s="129">
        <v>1240</v>
      </c>
      <c r="L509" s="122">
        <v>1277</v>
      </c>
      <c r="M509" s="129">
        <v>7872</v>
      </c>
      <c r="N509" s="133">
        <v>16200</v>
      </c>
      <c r="O509" s="12"/>
      <c r="P509" s="12"/>
      <c r="Q509" s="218"/>
      <c r="R509" s="214"/>
    </row>
    <row r="510" spans="1:18" s="2" customFormat="1" ht="22.5" x14ac:dyDescent="0.25">
      <c r="A510" s="119">
        <v>472</v>
      </c>
      <c r="B510" s="16" t="s">
        <v>1229</v>
      </c>
      <c r="C510" s="101">
        <v>53180</v>
      </c>
      <c r="D510" s="12"/>
      <c r="E510" s="12"/>
      <c r="F510" s="12"/>
      <c r="G510" s="12"/>
      <c r="H510" s="12"/>
      <c r="I510" s="12"/>
      <c r="J510" s="12"/>
      <c r="K510" s="121">
        <v>2481</v>
      </c>
      <c r="L510" s="127">
        <v>2555</v>
      </c>
      <c r="M510" s="131">
        <v>15744</v>
      </c>
      <c r="N510" s="132">
        <v>32401</v>
      </c>
      <c r="O510" s="12"/>
      <c r="P510" s="12"/>
      <c r="Q510" s="218"/>
      <c r="R510" s="214"/>
    </row>
    <row r="511" spans="1:18" s="2" customFormat="1" ht="22.5" x14ac:dyDescent="0.25">
      <c r="A511" s="119">
        <v>473</v>
      </c>
      <c r="B511" s="16" t="s">
        <v>1230</v>
      </c>
      <c r="C511" s="101">
        <v>41784</v>
      </c>
      <c r="D511" s="12"/>
      <c r="E511" s="12"/>
      <c r="F511" s="12"/>
      <c r="G511" s="12"/>
      <c r="H511" s="12"/>
      <c r="I511" s="12"/>
      <c r="J511" s="12"/>
      <c r="K511" s="121">
        <v>1949</v>
      </c>
      <c r="L511" s="127">
        <v>2007</v>
      </c>
      <c r="M511" s="131">
        <v>12370</v>
      </c>
      <c r="N511" s="132">
        <v>25458</v>
      </c>
      <c r="O511" s="12"/>
      <c r="P511" s="12"/>
      <c r="Q511" s="218"/>
      <c r="R511" s="214"/>
    </row>
    <row r="512" spans="1:18" s="2" customFormat="1" ht="22.5" x14ac:dyDescent="0.25">
      <c r="A512" s="119">
        <v>474</v>
      </c>
      <c r="B512" s="16" t="s">
        <v>1231</v>
      </c>
      <c r="C512" s="101">
        <v>31655</v>
      </c>
      <c r="D512" s="12"/>
      <c r="E512" s="12"/>
      <c r="F512" s="12"/>
      <c r="G512" s="12"/>
      <c r="H512" s="12"/>
      <c r="I512" s="12"/>
      <c r="J512" s="12"/>
      <c r="K512" s="121">
        <v>1477</v>
      </c>
      <c r="L512" s="127">
        <v>1521</v>
      </c>
      <c r="M512" s="121">
        <v>9371</v>
      </c>
      <c r="N512" s="132">
        <v>19286</v>
      </c>
      <c r="O512" s="12"/>
      <c r="P512" s="12"/>
      <c r="Q512" s="218"/>
      <c r="R512" s="214"/>
    </row>
    <row r="513" spans="1:18" s="2" customFormat="1" ht="22.5" x14ac:dyDescent="0.25">
      <c r="A513" s="119">
        <v>475</v>
      </c>
      <c r="B513" s="16" t="s">
        <v>1232</v>
      </c>
      <c r="C513" s="101">
        <v>43051</v>
      </c>
      <c r="D513" s="12"/>
      <c r="E513" s="12"/>
      <c r="F513" s="12"/>
      <c r="G513" s="12"/>
      <c r="H513" s="12"/>
      <c r="I513" s="12"/>
      <c r="J513" s="12"/>
      <c r="K513" s="129">
        <v>2008</v>
      </c>
      <c r="L513" s="122">
        <v>2068</v>
      </c>
      <c r="M513" s="130">
        <v>12745</v>
      </c>
      <c r="N513" s="133">
        <v>26229</v>
      </c>
      <c r="O513" s="12"/>
      <c r="P513" s="12"/>
      <c r="Q513" s="218"/>
      <c r="R513" s="214"/>
    </row>
    <row r="514" spans="1:18" s="2" customFormat="1" ht="33.75" x14ac:dyDescent="0.2">
      <c r="A514" s="119">
        <v>476</v>
      </c>
      <c r="B514" s="16" t="s">
        <v>891</v>
      </c>
      <c r="C514" s="101">
        <v>211887</v>
      </c>
      <c r="D514" s="124"/>
      <c r="E514" s="124"/>
      <c r="F514" s="124"/>
      <c r="G514" s="124"/>
      <c r="H514" s="124"/>
      <c r="I514" s="124"/>
      <c r="J514" s="124"/>
      <c r="K514" s="121">
        <v>9883</v>
      </c>
      <c r="L514" s="132">
        <v>10180</v>
      </c>
      <c r="M514" s="131">
        <v>62728</v>
      </c>
      <c r="N514" s="132">
        <v>129095</v>
      </c>
      <c r="O514" s="124"/>
      <c r="P514" s="124"/>
      <c r="Q514" s="218"/>
      <c r="R514" s="214"/>
    </row>
    <row r="515" spans="1:18" s="2" customFormat="1" ht="33.75" x14ac:dyDescent="0.25">
      <c r="A515" s="119">
        <v>477</v>
      </c>
      <c r="B515" s="16" t="s">
        <v>1233</v>
      </c>
      <c r="C515" s="101">
        <v>8452</v>
      </c>
      <c r="D515" s="16"/>
      <c r="E515" s="16"/>
      <c r="F515" s="16"/>
      <c r="G515" s="16"/>
      <c r="H515" s="16"/>
      <c r="I515" s="16"/>
      <c r="J515" s="16"/>
      <c r="K515" s="134">
        <v>394</v>
      </c>
      <c r="L515" s="102">
        <v>406</v>
      </c>
      <c r="M515" s="101">
        <v>2502</v>
      </c>
      <c r="N515" s="101">
        <v>5149</v>
      </c>
      <c r="O515" s="16"/>
      <c r="P515" s="16"/>
      <c r="Q515" s="218"/>
      <c r="R515" s="214"/>
    </row>
    <row r="516" spans="1:18" s="2" customFormat="1" ht="45" x14ac:dyDescent="0.25">
      <c r="A516" s="119">
        <v>478</v>
      </c>
      <c r="B516" s="16" t="s">
        <v>1234</v>
      </c>
      <c r="C516" s="102">
        <v>862</v>
      </c>
      <c r="D516" s="16"/>
      <c r="E516" s="16"/>
      <c r="F516" s="16"/>
      <c r="G516" s="16"/>
      <c r="H516" s="16"/>
      <c r="I516" s="16"/>
      <c r="J516" s="16"/>
      <c r="K516" s="102">
        <v>40</v>
      </c>
      <c r="L516" s="102">
        <v>41</v>
      </c>
      <c r="M516" s="102">
        <v>255</v>
      </c>
      <c r="N516" s="102">
        <v>525</v>
      </c>
      <c r="O516" s="16"/>
      <c r="P516" s="16"/>
      <c r="Q516" s="218"/>
      <c r="R516" s="214"/>
    </row>
    <row r="517" spans="1:18" s="2" customFormat="1" ht="22.5" x14ac:dyDescent="0.25">
      <c r="A517" s="119">
        <v>479</v>
      </c>
      <c r="B517" s="16" t="s">
        <v>1235</v>
      </c>
      <c r="C517" s="101">
        <v>37726</v>
      </c>
      <c r="D517" s="12"/>
      <c r="E517" s="12"/>
      <c r="F517" s="12"/>
      <c r="G517" s="12"/>
      <c r="H517" s="12"/>
      <c r="I517" s="12"/>
      <c r="J517" s="12"/>
      <c r="K517" s="129">
        <v>1760</v>
      </c>
      <c r="L517" s="101">
        <v>1813</v>
      </c>
      <c r="M517" s="101">
        <v>11169</v>
      </c>
      <c r="N517" s="101">
        <v>22985</v>
      </c>
      <c r="O517" s="12"/>
      <c r="P517" s="12"/>
      <c r="Q517" s="218"/>
      <c r="R517" s="214"/>
    </row>
    <row r="518" spans="1:18" s="2" customFormat="1" ht="22.5" x14ac:dyDescent="0.25">
      <c r="A518" s="119">
        <v>480</v>
      </c>
      <c r="B518" s="16" t="s">
        <v>1236</v>
      </c>
      <c r="C518" s="101">
        <v>109384</v>
      </c>
      <c r="D518" s="12"/>
      <c r="E518" s="12"/>
      <c r="F518" s="12"/>
      <c r="G518" s="12"/>
      <c r="H518" s="12"/>
      <c r="I518" s="12"/>
      <c r="J518" s="12"/>
      <c r="K518" s="129">
        <v>5102</v>
      </c>
      <c r="L518" s="101">
        <v>5255</v>
      </c>
      <c r="M518" s="101">
        <v>32383</v>
      </c>
      <c r="N518" s="101">
        <v>66644</v>
      </c>
      <c r="O518" s="12"/>
      <c r="P518" s="12"/>
      <c r="Q518" s="218"/>
      <c r="R518" s="214"/>
    </row>
    <row r="519" spans="1:18" s="2" customFormat="1" ht="22.5" x14ac:dyDescent="0.25">
      <c r="A519" s="119">
        <v>481</v>
      </c>
      <c r="B519" s="16" t="s">
        <v>1237</v>
      </c>
      <c r="C519" s="102">
        <v>811</v>
      </c>
      <c r="D519" s="12"/>
      <c r="E519" s="12"/>
      <c r="F519" s="12"/>
      <c r="G519" s="12"/>
      <c r="H519" s="12"/>
      <c r="I519" s="12"/>
      <c r="J519" s="12"/>
      <c r="K519" s="102">
        <v>38</v>
      </c>
      <c r="L519" s="102">
        <v>39</v>
      </c>
      <c r="M519" s="102">
        <v>240</v>
      </c>
      <c r="N519" s="102">
        <v>494</v>
      </c>
      <c r="O519" s="12"/>
      <c r="P519" s="12"/>
      <c r="Q519" s="218"/>
      <c r="R519" s="214"/>
    </row>
    <row r="520" spans="1:18" s="2" customFormat="1" ht="33.75" x14ac:dyDescent="0.25">
      <c r="A520" s="119">
        <v>482</v>
      </c>
      <c r="B520" s="16" t="s">
        <v>1238</v>
      </c>
      <c r="C520" s="101">
        <v>105943</v>
      </c>
      <c r="D520" s="16"/>
      <c r="E520" s="16"/>
      <c r="F520" s="16"/>
      <c r="G520" s="16"/>
      <c r="H520" s="16"/>
      <c r="I520" s="16"/>
      <c r="J520" s="16"/>
      <c r="K520" s="121">
        <v>4942</v>
      </c>
      <c r="L520" s="120">
        <v>5090</v>
      </c>
      <c r="M520" s="120">
        <v>31364</v>
      </c>
      <c r="N520" s="120">
        <v>64548</v>
      </c>
      <c r="O520" s="16"/>
      <c r="P520" s="16"/>
      <c r="Q520" s="218"/>
      <c r="R520" s="214"/>
    </row>
    <row r="521" spans="1:18" s="2" customFormat="1" ht="22.5" x14ac:dyDescent="0.25">
      <c r="A521" s="119">
        <v>483</v>
      </c>
      <c r="B521" s="16" t="s">
        <v>1239</v>
      </c>
      <c r="C521" s="101">
        <v>107638</v>
      </c>
      <c r="D521" s="12"/>
      <c r="E521" s="12"/>
      <c r="F521" s="12"/>
      <c r="G521" s="12"/>
      <c r="H521" s="12"/>
      <c r="I521" s="12"/>
      <c r="J521" s="12"/>
      <c r="K521" s="129">
        <v>5021</v>
      </c>
      <c r="L521" s="101">
        <v>5171</v>
      </c>
      <c r="M521" s="101">
        <v>31866</v>
      </c>
      <c r="N521" s="101">
        <v>65580</v>
      </c>
      <c r="O521" s="12"/>
      <c r="P521" s="12"/>
      <c r="Q521" s="218"/>
      <c r="R521" s="214"/>
    </row>
    <row r="522" spans="1:18" s="2" customFormat="1" ht="33.75" x14ac:dyDescent="0.25">
      <c r="A522" s="119">
        <v>484</v>
      </c>
      <c r="B522" s="16" t="s">
        <v>1240</v>
      </c>
      <c r="C522" s="101">
        <v>88992</v>
      </c>
      <c r="D522" s="16"/>
      <c r="E522" s="16"/>
      <c r="F522" s="16"/>
      <c r="G522" s="16"/>
      <c r="H522" s="16"/>
      <c r="I522" s="16"/>
      <c r="J522" s="16"/>
      <c r="K522" s="129">
        <v>4151</v>
      </c>
      <c r="L522" s="101">
        <v>4276</v>
      </c>
      <c r="M522" s="101">
        <v>26346</v>
      </c>
      <c r="N522" s="101">
        <v>54220</v>
      </c>
      <c r="O522" s="16"/>
      <c r="P522" s="16"/>
      <c r="Q522" s="218"/>
      <c r="R522" s="214"/>
    </row>
    <row r="523" spans="1:18" s="2" customFormat="1" ht="33.75" x14ac:dyDescent="0.25">
      <c r="A523" s="119">
        <v>485</v>
      </c>
      <c r="B523" s="16" t="s">
        <v>1241</v>
      </c>
      <c r="C523" s="101">
        <v>2331</v>
      </c>
      <c r="D523" s="16"/>
      <c r="E523" s="16"/>
      <c r="F523" s="16"/>
      <c r="G523" s="16"/>
      <c r="H523" s="16"/>
      <c r="I523" s="16"/>
      <c r="J523" s="16"/>
      <c r="K523" s="134">
        <v>109</v>
      </c>
      <c r="L523" s="102">
        <v>112</v>
      </c>
      <c r="M523" s="102">
        <v>690</v>
      </c>
      <c r="N523" s="101">
        <v>1420</v>
      </c>
      <c r="O523" s="16"/>
      <c r="P523" s="16"/>
      <c r="Q523" s="218"/>
      <c r="R523" s="214"/>
    </row>
    <row r="524" spans="1:18" s="2" customFormat="1" ht="33.75" x14ac:dyDescent="0.25">
      <c r="A524" s="119">
        <v>486</v>
      </c>
      <c r="B524" s="16" t="s">
        <v>1242</v>
      </c>
      <c r="C524" s="101">
        <v>13499</v>
      </c>
      <c r="D524" s="16"/>
      <c r="E524" s="16"/>
      <c r="F524" s="16"/>
      <c r="G524" s="16"/>
      <c r="H524" s="16"/>
      <c r="I524" s="16"/>
      <c r="J524" s="16"/>
      <c r="K524" s="134">
        <v>630</v>
      </c>
      <c r="L524" s="102">
        <v>649</v>
      </c>
      <c r="M524" s="101">
        <v>3996</v>
      </c>
      <c r="N524" s="101">
        <v>8225</v>
      </c>
      <c r="O524" s="16"/>
      <c r="P524" s="16"/>
      <c r="Q524" s="218"/>
      <c r="R524" s="214"/>
    </row>
    <row r="525" spans="1:18" s="2" customFormat="1" ht="22.5" x14ac:dyDescent="0.25">
      <c r="A525" s="119">
        <v>487</v>
      </c>
      <c r="B525" s="16" t="s">
        <v>853</v>
      </c>
      <c r="C525" s="101">
        <v>148321</v>
      </c>
      <c r="D525" s="16"/>
      <c r="E525" s="16"/>
      <c r="F525" s="16"/>
      <c r="G525" s="16"/>
      <c r="H525" s="16"/>
      <c r="I525" s="16"/>
      <c r="J525" s="16"/>
      <c r="K525" s="129">
        <v>6918</v>
      </c>
      <c r="L525" s="101">
        <v>7126</v>
      </c>
      <c r="M525" s="101">
        <v>43910</v>
      </c>
      <c r="N525" s="101">
        <v>90367</v>
      </c>
      <c r="O525" s="16"/>
      <c r="P525" s="16"/>
      <c r="Q525" s="218"/>
      <c r="R525" s="214"/>
    </row>
    <row r="526" spans="1:18" s="2" customFormat="1" ht="33.75" x14ac:dyDescent="0.25">
      <c r="A526" s="119">
        <v>488</v>
      </c>
      <c r="B526" s="16" t="s">
        <v>1243</v>
      </c>
      <c r="C526" s="101">
        <v>16199</v>
      </c>
      <c r="D526" s="16"/>
      <c r="E526" s="16"/>
      <c r="F526" s="16"/>
      <c r="G526" s="16"/>
      <c r="H526" s="16"/>
      <c r="I526" s="16"/>
      <c r="J526" s="16"/>
      <c r="K526" s="123">
        <v>756</v>
      </c>
      <c r="L526" s="103">
        <v>778</v>
      </c>
      <c r="M526" s="120">
        <v>4796</v>
      </c>
      <c r="N526" s="120">
        <v>9870</v>
      </c>
      <c r="O526" s="16"/>
      <c r="P526" s="16"/>
      <c r="Q526" s="218"/>
      <c r="R526" s="214"/>
    </row>
    <row r="527" spans="1:18" s="2" customFormat="1" ht="45" x14ac:dyDescent="0.25">
      <c r="A527" s="119">
        <v>489</v>
      </c>
      <c r="B527" s="16" t="s">
        <v>1244</v>
      </c>
      <c r="C527" s="101">
        <v>8947</v>
      </c>
      <c r="D527" s="16"/>
      <c r="E527" s="16"/>
      <c r="F527" s="16"/>
      <c r="G527" s="16"/>
      <c r="H527" s="16"/>
      <c r="I527" s="16"/>
      <c r="J527" s="16"/>
      <c r="K527" s="134">
        <v>417</v>
      </c>
      <c r="L527" s="102">
        <v>430</v>
      </c>
      <c r="M527" s="101">
        <v>2649</v>
      </c>
      <c r="N527" s="101">
        <v>5451</v>
      </c>
      <c r="O527" s="16"/>
      <c r="P527" s="16"/>
      <c r="Q527" s="218"/>
      <c r="R527" s="214"/>
    </row>
    <row r="528" spans="1:18" s="2" customFormat="1" ht="33.75" x14ac:dyDescent="0.25">
      <c r="A528" s="119">
        <v>490</v>
      </c>
      <c r="B528" s="16" t="s">
        <v>1245</v>
      </c>
      <c r="C528" s="101">
        <v>13523</v>
      </c>
      <c r="D528" s="16"/>
      <c r="E528" s="16"/>
      <c r="F528" s="16"/>
      <c r="G528" s="16"/>
      <c r="H528" s="16"/>
      <c r="I528" s="16"/>
      <c r="J528" s="16"/>
      <c r="K528" s="134">
        <v>631</v>
      </c>
      <c r="L528" s="102">
        <v>650</v>
      </c>
      <c r="M528" s="101">
        <v>4003</v>
      </c>
      <c r="N528" s="101">
        <v>8239</v>
      </c>
      <c r="O528" s="16"/>
      <c r="P528" s="16"/>
      <c r="Q528" s="218"/>
      <c r="R528" s="214"/>
    </row>
    <row r="529" spans="1:18" s="2" customFormat="1" ht="33.75" x14ac:dyDescent="0.25">
      <c r="A529" s="119">
        <v>491</v>
      </c>
      <c r="B529" s="16" t="s">
        <v>1246</v>
      </c>
      <c r="C529" s="101">
        <v>6761</v>
      </c>
      <c r="D529" s="16"/>
      <c r="E529" s="16"/>
      <c r="F529" s="16"/>
      <c r="G529" s="16"/>
      <c r="H529" s="16"/>
      <c r="I529" s="16"/>
      <c r="J529" s="16"/>
      <c r="K529" s="134">
        <v>315</v>
      </c>
      <c r="L529" s="102">
        <v>325</v>
      </c>
      <c r="M529" s="101">
        <v>2002</v>
      </c>
      <c r="N529" s="101">
        <v>4120</v>
      </c>
      <c r="O529" s="16"/>
      <c r="P529" s="16"/>
      <c r="Q529" s="218"/>
      <c r="R529" s="214"/>
    </row>
    <row r="530" spans="1:18" s="2" customFormat="1" ht="33.75" x14ac:dyDescent="0.25">
      <c r="A530" s="119">
        <v>492</v>
      </c>
      <c r="B530" s="16" t="s">
        <v>892</v>
      </c>
      <c r="C530" s="101">
        <v>4226</v>
      </c>
      <c r="D530" s="12"/>
      <c r="E530" s="12"/>
      <c r="F530" s="12"/>
      <c r="G530" s="12"/>
      <c r="H530" s="12"/>
      <c r="I530" s="12"/>
      <c r="J530" s="12"/>
      <c r="K530" s="123">
        <v>197</v>
      </c>
      <c r="L530" s="103">
        <v>203</v>
      </c>
      <c r="M530" s="120">
        <v>1251</v>
      </c>
      <c r="N530" s="120">
        <v>2575</v>
      </c>
      <c r="O530" s="12"/>
      <c r="P530" s="12"/>
      <c r="Q530" s="218"/>
      <c r="R530" s="214"/>
    </row>
    <row r="531" spans="1:18" s="2" customFormat="1" ht="22.5" x14ac:dyDescent="0.25">
      <c r="A531" s="119">
        <v>493</v>
      </c>
      <c r="B531" s="16" t="s">
        <v>1247</v>
      </c>
      <c r="C531" s="101">
        <v>12987</v>
      </c>
      <c r="D531" s="16"/>
      <c r="E531" s="16"/>
      <c r="F531" s="16"/>
      <c r="G531" s="16"/>
      <c r="H531" s="16"/>
      <c r="I531" s="16"/>
      <c r="J531" s="16"/>
      <c r="K531" s="134">
        <v>606</v>
      </c>
      <c r="L531" s="102">
        <v>624</v>
      </c>
      <c r="M531" s="101">
        <v>3845</v>
      </c>
      <c r="N531" s="101">
        <v>7912</v>
      </c>
      <c r="O531" s="16"/>
      <c r="P531" s="16"/>
      <c r="Q531" s="218"/>
      <c r="R531" s="214"/>
    </row>
    <row r="532" spans="1:18" s="2" customFormat="1" ht="22.5" x14ac:dyDescent="0.25">
      <c r="A532" s="119">
        <v>494</v>
      </c>
      <c r="B532" s="16" t="s">
        <v>1248</v>
      </c>
      <c r="C532" s="101">
        <v>20284</v>
      </c>
      <c r="D532" s="12"/>
      <c r="E532" s="12"/>
      <c r="F532" s="12"/>
      <c r="G532" s="12"/>
      <c r="H532" s="12"/>
      <c r="I532" s="12"/>
      <c r="J532" s="12"/>
      <c r="K532" s="123">
        <v>946</v>
      </c>
      <c r="L532" s="103">
        <v>975</v>
      </c>
      <c r="M532" s="120">
        <v>6005</v>
      </c>
      <c r="N532" s="120">
        <v>12359</v>
      </c>
      <c r="O532" s="12"/>
      <c r="P532" s="12"/>
      <c r="Q532" s="218"/>
      <c r="R532" s="214"/>
    </row>
    <row r="533" spans="1:18" s="2" customFormat="1" ht="33.75" x14ac:dyDescent="0.25">
      <c r="A533" s="119">
        <v>495</v>
      </c>
      <c r="B533" s="16" t="s">
        <v>1249</v>
      </c>
      <c r="C533" s="101">
        <v>16904</v>
      </c>
      <c r="D533" s="16"/>
      <c r="E533" s="16"/>
      <c r="F533" s="16"/>
      <c r="G533" s="16"/>
      <c r="H533" s="16"/>
      <c r="I533" s="16"/>
      <c r="J533" s="16"/>
      <c r="K533" s="134">
        <v>788</v>
      </c>
      <c r="L533" s="102">
        <v>812</v>
      </c>
      <c r="M533" s="101">
        <v>5004</v>
      </c>
      <c r="N533" s="101">
        <v>10299</v>
      </c>
      <c r="O533" s="16"/>
      <c r="P533" s="16"/>
      <c r="Q533" s="218"/>
      <c r="R533" s="214"/>
    </row>
    <row r="534" spans="1:18" s="2" customFormat="1" ht="33.75" x14ac:dyDescent="0.25">
      <c r="A534" s="119">
        <v>496</v>
      </c>
      <c r="B534" s="16" t="s">
        <v>1250</v>
      </c>
      <c r="C534" s="101">
        <v>8452</v>
      </c>
      <c r="D534" s="16"/>
      <c r="E534" s="16"/>
      <c r="F534" s="16"/>
      <c r="G534" s="16"/>
      <c r="H534" s="16"/>
      <c r="I534" s="16"/>
      <c r="J534" s="16"/>
      <c r="K534" s="123">
        <v>394</v>
      </c>
      <c r="L534" s="103">
        <v>406</v>
      </c>
      <c r="M534" s="120">
        <v>2502</v>
      </c>
      <c r="N534" s="120">
        <v>5149</v>
      </c>
      <c r="O534" s="16"/>
      <c r="P534" s="16"/>
      <c r="Q534" s="218"/>
      <c r="R534" s="214"/>
    </row>
    <row r="535" spans="1:18" s="2" customFormat="1" ht="33.75" x14ac:dyDescent="0.25">
      <c r="A535" s="119">
        <v>497</v>
      </c>
      <c r="B535" s="16" t="s">
        <v>1251</v>
      </c>
      <c r="C535" s="101">
        <v>16904</v>
      </c>
      <c r="D535" s="16"/>
      <c r="E535" s="16"/>
      <c r="F535" s="16"/>
      <c r="G535" s="16"/>
      <c r="H535" s="16"/>
      <c r="I535" s="16"/>
      <c r="J535" s="16"/>
      <c r="K535" s="134">
        <v>788</v>
      </c>
      <c r="L535" s="102">
        <v>812</v>
      </c>
      <c r="M535" s="101">
        <v>5004</v>
      </c>
      <c r="N535" s="101">
        <v>10299</v>
      </c>
      <c r="O535" s="16"/>
      <c r="P535" s="16"/>
      <c r="Q535" s="218"/>
      <c r="R535" s="214"/>
    </row>
    <row r="536" spans="1:18" s="2" customFormat="1" ht="33.75" x14ac:dyDescent="0.25">
      <c r="A536" s="119">
        <v>498</v>
      </c>
      <c r="B536" s="16" t="s">
        <v>1252</v>
      </c>
      <c r="C536" s="101">
        <v>2705</v>
      </c>
      <c r="D536" s="16"/>
      <c r="E536" s="16"/>
      <c r="F536" s="16"/>
      <c r="G536" s="16"/>
      <c r="H536" s="16"/>
      <c r="I536" s="16"/>
      <c r="J536" s="16"/>
      <c r="K536" s="134">
        <v>126</v>
      </c>
      <c r="L536" s="102">
        <v>130</v>
      </c>
      <c r="M536" s="102">
        <v>801</v>
      </c>
      <c r="N536" s="101">
        <v>1648</v>
      </c>
      <c r="O536" s="16"/>
      <c r="P536" s="16"/>
      <c r="Q536" s="218"/>
      <c r="R536" s="214"/>
    </row>
    <row r="537" spans="1:18" s="2" customFormat="1" ht="72" customHeight="1" x14ac:dyDescent="0.25">
      <c r="A537" s="119">
        <v>499</v>
      </c>
      <c r="B537" s="16" t="s">
        <v>1253</v>
      </c>
      <c r="C537" s="101">
        <v>3888</v>
      </c>
      <c r="D537" s="16"/>
      <c r="E537" s="16"/>
      <c r="F537" s="16"/>
      <c r="G537" s="16"/>
      <c r="H537" s="16"/>
      <c r="I537" s="16"/>
      <c r="J537" s="16"/>
      <c r="K537" s="134">
        <v>181</v>
      </c>
      <c r="L537" s="102">
        <v>187</v>
      </c>
      <c r="M537" s="101">
        <v>1151</v>
      </c>
      <c r="N537" s="101">
        <v>2369</v>
      </c>
      <c r="O537" s="16"/>
      <c r="P537" s="16"/>
      <c r="Q537" s="218"/>
      <c r="R537" s="214"/>
    </row>
    <row r="538" spans="1:18" s="2" customFormat="1" ht="22.5" x14ac:dyDescent="0.25">
      <c r="A538" s="119">
        <v>500</v>
      </c>
      <c r="B538" s="16" t="s">
        <v>1254</v>
      </c>
      <c r="C538" s="101">
        <v>10142</v>
      </c>
      <c r="D538" s="16"/>
      <c r="E538" s="16"/>
      <c r="F538" s="16"/>
      <c r="G538" s="16"/>
      <c r="H538" s="16"/>
      <c r="I538" s="16"/>
      <c r="J538" s="16"/>
      <c r="K538" s="134">
        <v>473</v>
      </c>
      <c r="L538" s="102">
        <v>487</v>
      </c>
      <c r="M538" s="101">
        <v>3003</v>
      </c>
      <c r="N538" s="101">
        <v>6179</v>
      </c>
      <c r="O538" s="16"/>
      <c r="P538" s="16"/>
      <c r="Q538" s="218"/>
      <c r="R538" s="214"/>
    </row>
    <row r="539" spans="1:18" s="2" customFormat="1" ht="109.5" customHeight="1" x14ac:dyDescent="0.25">
      <c r="A539" s="119">
        <v>501</v>
      </c>
      <c r="B539" s="16" t="s">
        <v>893</v>
      </c>
      <c r="C539" s="101">
        <v>80996</v>
      </c>
      <c r="D539" s="16"/>
      <c r="E539" s="16"/>
      <c r="F539" s="16"/>
      <c r="G539" s="16"/>
      <c r="H539" s="16"/>
      <c r="I539" s="16"/>
      <c r="J539" s="16"/>
      <c r="K539" s="129">
        <v>3778</v>
      </c>
      <c r="L539" s="101">
        <v>3891</v>
      </c>
      <c r="M539" s="101">
        <v>23979</v>
      </c>
      <c r="N539" s="101">
        <v>49348</v>
      </c>
      <c r="O539" s="16"/>
      <c r="P539" s="16"/>
      <c r="Q539" s="218"/>
      <c r="R539" s="214"/>
    </row>
    <row r="540" spans="1:18" s="2" customFormat="1" ht="33.75" x14ac:dyDescent="0.25">
      <c r="A540" s="119">
        <v>502</v>
      </c>
      <c r="B540" s="16" t="s">
        <v>1255</v>
      </c>
      <c r="C540" s="101">
        <v>525858</v>
      </c>
      <c r="D540" s="16"/>
      <c r="E540" s="16"/>
      <c r="F540" s="16"/>
      <c r="G540" s="16"/>
      <c r="H540" s="16"/>
      <c r="I540" s="16"/>
      <c r="J540" s="16"/>
      <c r="K540" s="130">
        <v>24528</v>
      </c>
      <c r="L540" s="133">
        <v>25264</v>
      </c>
      <c r="M540" s="133">
        <v>155678</v>
      </c>
      <c r="N540" s="133">
        <v>320386</v>
      </c>
      <c r="O540" s="16"/>
      <c r="P540" s="16"/>
      <c r="Q540" s="218"/>
      <c r="R540" s="214"/>
    </row>
    <row r="541" spans="1:18" s="2" customFormat="1" ht="33.75" x14ac:dyDescent="0.25">
      <c r="A541" s="119">
        <v>503</v>
      </c>
      <c r="B541" s="16" t="s">
        <v>1256</v>
      </c>
      <c r="C541" s="101">
        <v>101603</v>
      </c>
      <c r="D541" s="16"/>
      <c r="E541" s="16"/>
      <c r="F541" s="16"/>
      <c r="G541" s="16"/>
      <c r="H541" s="16"/>
      <c r="I541" s="16"/>
      <c r="J541" s="16"/>
      <c r="K541" s="129">
        <v>4739</v>
      </c>
      <c r="L541" s="122">
        <v>4881</v>
      </c>
      <c r="M541" s="133">
        <v>30079</v>
      </c>
      <c r="N541" s="133">
        <v>61903</v>
      </c>
      <c r="O541" s="16"/>
      <c r="P541" s="16"/>
      <c r="Q541" s="218"/>
      <c r="R541" s="214"/>
    </row>
    <row r="542" spans="1:18" s="2" customFormat="1" ht="45" x14ac:dyDescent="0.25">
      <c r="A542" s="119">
        <v>504</v>
      </c>
      <c r="B542" s="16" t="s">
        <v>1257</v>
      </c>
      <c r="C542" s="101">
        <v>25428</v>
      </c>
      <c r="D542" s="16"/>
      <c r="E542" s="16"/>
      <c r="F542" s="16"/>
      <c r="G542" s="16"/>
      <c r="H542" s="16"/>
      <c r="I542" s="16"/>
      <c r="J542" s="16"/>
      <c r="K542" s="121">
        <v>1186</v>
      </c>
      <c r="L542" s="127">
        <v>1222</v>
      </c>
      <c r="M542" s="127">
        <v>7528</v>
      </c>
      <c r="N542" s="132">
        <v>15492</v>
      </c>
      <c r="O542" s="16"/>
      <c r="P542" s="16"/>
      <c r="Q542" s="218"/>
      <c r="R542" s="214"/>
    </row>
    <row r="543" spans="1:18" s="2" customFormat="1" ht="22.5" x14ac:dyDescent="0.25">
      <c r="A543" s="119">
        <v>505</v>
      </c>
      <c r="B543" s="16" t="s">
        <v>1258</v>
      </c>
      <c r="C543" s="101">
        <v>14296</v>
      </c>
      <c r="D543" s="16"/>
      <c r="E543" s="16"/>
      <c r="F543" s="16"/>
      <c r="G543" s="16"/>
      <c r="H543" s="16"/>
      <c r="I543" s="16"/>
      <c r="J543" s="16"/>
      <c r="K543" s="123">
        <v>667</v>
      </c>
      <c r="L543" s="137">
        <v>687</v>
      </c>
      <c r="M543" s="127">
        <v>4232</v>
      </c>
      <c r="N543" s="127">
        <v>8710</v>
      </c>
      <c r="O543" s="16"/>
      <c r="P543" s="16"/>
      <c r="Q543" s="218"/>
      <c r="R543" s="214"/>
    </row>
    <row r="544" spans="1:18" s="2" customFormat="1" ht="22.5" x14ac:dyDescent="0.25">
      <c r="A544" s="119">
        <v>506</v>
      </c>
      <c r="B544" s="16" t="s">
        <v>1259</v>
      </c>
      <c r="C544" s="101">
        <v>2182</v>
      </c>
      <c r="D544" s="12"/>
      <c r="E544" s="12"/>
      <c r="F544" s="12"/>
      <c r="G544" s="12"/>
      <c r="H544" s="12"/>
      <c r="I544" s="12"/>
      <c r="J544" s="12"/>
      <c r="K544" s="134">
        <v>102</v>
      </c>
      <c r="L544" s="135">
        <v>105</v>
      </c>
      <c r="M544" s="102">
        <v>646</v>
      </c>
      <c r="N544" s="122">
        <v>1329</v>
      </c>
      <c r="O544" s="12"/>
      <c r="P544" s="12"/>
      <c r="Q544" s="218"/>
      <c r="R544" s="214"/>
    </row>
    <row r="545" spans="1:18" s="2" customFormat="1" ht="33.75" x14ac:dyDescent="0.25">
      <c r="A545" s="119">
        <v>507</v>
      </c>
      <c r="B545" s="16" t="s">
        <v>1260</v>
      </c>
      <c r="C545" s="101">
        <v>2092</v>
      </c>
      <c r="D545" s="16"/>
      <c r="E545" s="16"/>
      <c r="F545" s="16"/>
      <c r="G545" s="16"/>
      <c r="H545" s="16"/>
      <c r="I545" s="16"/>
      <c r="J545" s="16"/>
      <c r="K545" s="102">
        <v>98</v>
      </c>
      <c r="L545" s="135">
        <v>101</v>
      </c>
      <c r="M545" s="102">
        <v>619</v>
      </c>
      <c r="N545" s="122">
        <v>1275</v>
      </c>
      <c r="O545" s="16"/>
      <c r="P545" s="16"/>
      <c r="Q545" s="218"/>
      <c r="R545" s="214"/>
    </row>
    <row r="546" spans="1:18" s="2" customFormat="1" ht="22.5" x14ac:dyDescent="0.25">
      <c r="A546" s="119">
        <v>508</v>
      </c>
      <c r="B546" s="16" t="s">
        <v>1261</v>
      </c>
      <c r="C546" s="101">
        <v>6974</v>
      </c>
      <c r="D546" s="16"/>
      <c r="E546" s="16"/>
      <c r="F546" s="16"/>
      <c r="G546" s="16"/>
      <c r="H546" s="16"/>
      <c r="I546" s="16"/>
      <c r="J546" s="16"/>
      <c r="K546" s="134">
        <v>325</v>
      </c>
      <c r="L546" s="135">
        <v>335</v>
      </c>
      <c r="M546" s="122">
        <v>2065</v>
      </c>
      <c r="N546" s="122">
        <v>4249</v>
      </c>
      <c r="O546" s="16"/>
      <c r="P546" s="16"/>
      <c r="Q546" s="218"/>
      <c r="R546" s="214"/>
    </row>
    <row r="547" spans="1:18" s="2" customFormat="1" ht="33.75" x14ac:dyDescent="0.25">
      <c r="A547" s="119">
        <v>509</v>
      </c>
      <c r="B547" s="16" t="s">
        <v>1262</v>
      </c>
      <c r="C547" s="120">
        <v>1048742</v>
      </c>
      <c r="D547" s="16"/>
      <c r="E547" s="16"/>
      <c r="F547" s="16"/>
      <c r="G547" s="120">
        <v>48715</v>
      </c>
      <c r="H547" s="132">
        <v>49203</v>
      </c>
      <c r="I547" s="120">
        <v>307909</v>
      </c>
      <c r="J547" s="132">
        <v>642915</v>
      </c>
      <c r="K547" s="16"/>
      <c r="L547" s="16"/>
      <c r="M547" s="16"/>
      <c r="N547" s="16"/>
      <c r="O547" s="16"/>
      <c r="P547" s="16"/>
      <c r="Q547" s="219">
        <f>SUM(C457:C547)</f>
        <v>24613562.826960001</v>
      </c>
      <c r="R547" s="214"/>
    </row>
    <row r="548" spans="1:18" s="2" customFormat="1" ht="15" customHeight="1" x14ac:dyDescent="0.25">
      <c r="A548" s="249" t="s">
        <v>861</v>
      </c>
      <c r="B548" s="250"/>
      <c r="C548" s="250"/>
      <c r="D548" s="250"/>
      <c r="E548" s="250"/>
      <c r="F548" s="250"/>
      <c r="G548" s="250"/>
      <c r="H548" s="250"/>
      <c r="I548" s="250"/>
      <c r="J548" s="250"/>
      <c r="K548" s="250"/>
      <c r="L548" s="250"/>
      <c r="M548" s="250"/>
      <c r="N548" s="250"/>
      <c r="O548" s="251"/>
      <c r="P548" s="104"/>
      <c r="Q548" s="218"/>
      <c r="R548" s="214"/>
    </row>
    <row r="549" spans="1:18" s="2" customFormat="1" ht="15" customHeight="1" x14ac:dyDescent="0.25">
      <c r="A549" s="249" t="s">
        <v>338</v>
      </c>
      <c r="B549" s="250"/>
      <c r="C549" s="250"/>
      <c r="D549" s="250"/>
      <c r="E549" s="250"/>
      <c r="F549" s="250"/>
      <c r="G549" s="250"/>
      <c r="H549" s="250"/>
      <c r="I549" s="250"/>
      <c r="J549" s="250"/>
      <c r="K549" s="250"/>
      <c r="L549" s="250"/>
      <c r="M549" s="250"/>
      <c r="N549" s="250"/>
      <c r="O549" s="251"/>
      <c r="P549" s="104"/>
      <c r="Q549" s="218"/>
      <c r="R549" s="214"/>
    </row>
    <row r="550" spans="1:18" s="2" customFormat="1" ht="189.75" customHeight="1" x14ac:dyDescent="0.25">
      <c r="A550" s="119">
        <v>510</v>
      </c>
      <c r="B550" s="16" t="s">
        <v>339</v>
      </c>
      <c r="C550" s="101">
        <v>97.987676990000011</v>
      </c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>
        <v>97.987676990000011</v>
      </c>
      <c r="P550" s="122"/>
      <c r="Q550" s="218"/>
      <c r="R550" s="214"/>
    </row>
    <row r="551" spans="1:18" s="2" customFormat="1" ht="22.5" x14ac:dyDescent="0.25">
      <c r="A551" s="119">
        <v>511</v>
      </c>
      <c r="B551" s="16" t="s">
        <v>343</v>
      </c>
      <c r="C551" s="101">
        <v>2807.8580499999998</v>
      </c>
      <c r="D551" s="122"/>
      <c r="E551" s="122"/>
      <c r="F551" s="122"/>
      <c r="G551" s="122"/>
      <c r="H551" s="122"/>
      <c r="I551" s="122"/>
      <c r="J551" s="122"/>
      <c r="K551" s="122"/>
      <c r="L551" s="122"/>
      <c r="M551" s="103"/>
      <c r="N551" s="103"/>
      <c r="O551" s="122">
        <v>2807.8580499999998</v>
      </c>
      <c r="P551" s="122"/>
      <c r="Q551" s="218"/>
      <c r="R551" s="214"/>
    </row>
    <row r="552" spans="1:18" s="2" customFormat="1" ht="107.25" customHeight="1" x14ac:dyDescent="0.25">
      <c r="A552" s="119">
        <v>512</v>
      </c>
      <c r="B552" s="16" t="s">
        <v>346</v>
      </c>
      <c r="C552" s="101">
        <v>1403.8279399999999</v>
      </c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>
        <v>1403.8279399999999</v>
      </c>
      <c r="P552" s="122"/>
      <c r="Q552" s="218"/>
      <c r="R552" s="214"/>
    </row>
    <row r="553" spans="1:18" s="2" customFormat="1" ht="45" x14ac:dyDescent="0.25">
      <c r="A553" s="119">
        <v>513</v>
      </c>
      <c r="B553" s="16" t="s">
        <v>348</v>
      </c>
      <c r="C553" s="101">
        <v>175.49113</v>
      </c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>
        <v>175.49113</v>
      </c>
      <c r="P553" s="122"/>
      <c r="Q553" s="218"/>
      <c r="R553" s="214"/>
    </row>
    <row r="554" spans="1:18" s="2" customFormat="1" ht="187.5" customHeight="1" x14ac:dyDescent="0.25">
      <c r="A554" s="119">
        <v>514</v>
      </c>
      <c r="B554" s="16" t="s">
        <v>351</v>
      </c>
      <c r="C554" s="101">
        <v>100.68545</v>
      </c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>
        <v>100.68545</v>
      </c>
      <c r="P554" s="122"/>
      <c r="Q554" s="218"/>
      <c r="R554" s="214"/>
    </row>
    <row r="555" spans="1:18" s="2" customFormat="1" ht="22.5" x14ac:dyDescent="0.25">
      <c r="A555" s="119">
        <v>515</v>
      </c>
      <c r="B555" s="16" t="s">
        <v>354</v>
      </c>
      <c r="C555" s="101">
        <v>13.543419999999999</v>
      </c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>
        <v>13.543419999999999</v>
      </c>
      <c r="P555" s="122"/>
      <c r="Q555" s="218"/>
      <c r="R555" s="214"/>
    </row>
    <row r="556" spans="1:18" s="2" customFormat="1" ht="33.75" x14ac:dyDescent="0.25">
      <c r="A556" s="119">
        <v>516</v>
      </c>
      <c r="B556" s="16" t="s">
        <v>356</v>
      </c>
      <c r="C556" s="101">
        <v>1006.8939399999999</v>
      </c>
      <c r="D556" s="122"/>
      <c r="E556" s="122"/>
      <c r="F556" s="122"/>
      <c r="G556" s="122"/>
      <c r="H556" s="122"/>
      <c r="I556" s="122"/>
      <c r="J556" s="122"/>
      <c r="K556" s="122"/>
      <c r="L556" s="122"/>
      <c r="M556" s="103"/>
      <c r="N556" s="103"/>
      <c r="O556" s="122">
        <v>1006.8939399999999</v>
      </c>
      <c r="P556" s="122"/>
      <c r="Q556" s="218"/>
      <c r="R556" s="214"/>
    </row>
    <row r="557" spans="1:18" s="2" customFormat="1" ht="33.75" x14ac:dyDescent="0.25">
      <c r="A557" s="119">
        <v>517</v>
      </c>
      <c r="B557" s="16" t="s">
        <v>358</v>
      </c>
      <c r="C557" s="101">
        <v>462.8</v>
      </c>
      <c r="D557" s="122"/>
      <c r="E557" s="122"/>
      <c r="F557" s="122"/>
      <c r="G557" s="122"/>
      <c r="H557" s="122"/>
      <c r="I557" s="122"/>
      <c r="J557" s="122">
        <v>462.8</v>
      </c>
      <c r="K557" s="122"/>
      <c r="L557" s="122"/>
      <c r="M557" s="122"/>
      <c r="N557" s="122"/>
      <c r="O557" s="16"/>
      <c r="P557" s="16"/>
      <c r="Q557" s="218"/>
      <c r="R557" s="214"/>
    </row>
    <row r="558" spans="1:18" s="2" customFormat="1" ht="33.75" x14ac:dyDescent="0.25">
      <c r="A558" s="119">
        <v>518</v>
      </c>
      <c r="B558" s="16" t="s">
        <v>360</v>
      </c>
      <c r="C558" s="101">
        <v>4498.8900000000003</v>
      </c>
      <c r="D558" s="122"/>
      <c r="E558" s="122"/>
      <c r="F558" s="122"/>
      <c r="G558" s="122"/>
      <c r="H558" s="122"/>
      <c r="I558" s="122"/>
      <c r="J558" s="122">
        <v>4498.8900000000003</v>
      </c>
      <c r="K558" s="122"/>
      <c r="L558" s="122"/>
      <c r="M558" s="122"/>
      <c r="N558" s="122"/>
      <c r="O558" s="16"/>
      <c r="P558" s="16"/>
      <c r="Q558" s="218"/>
      <c r="R558" s="214"/>
    </row>
    <row r="559" spans="1:18" s="2" customFormat="1" ht="45" x14ac:dyDescent="0.25">
      <c r="A559" s="119">
        <v>519</v>
      </c>
      <c r="B559" s="16" t="s">
        <v>362</v>
      </c>
      <c r="C559" s="101">
        <v>165.48</v>
      </c>
      <c r="D559" s="122"/>
      <c r="E559" s="122"/>
      <c r="F559" s="122"/>
      <c r="G559" s="122"/>
      <c r="H559" s="122"/>
      <c r="I559" s="122"/>
      <c r="J559" s="122">
        <v>165.48</v>
      </c>
      <c r="K559" s="122"/>
      <c r="L559" s="122"/>
      <c r="M559" s="103"/>
      <c r="N559" s="103"/>
      <c r="O559" s="16"/>
      <c r="P559" s="16"/>
      <c r="Q559" s="218"/>
      <c r="R559" s="214"/>
    </row>
    <row r="560" spans="1:18" s="2" customFormat="1" ht="58.5" customHeight="1" x14ac:dyDescent="0.25">
      <c r="A560" s="119">
        <v>520</v>
      </c>
      <c r="B560" s="16" t="s">
        <v>365</v>
      </c>
      <c r="C560" s="101">
        <v>879</v>
      </c>
      <c r="D560" s="122"/>
      <c r="E560" s="122"/>
      <c r="F560" s="122"/>
      <c r="G560" s="122"/>
      <c r="H560" s="122"/>
      <c r="I560" s="122"/>
      <c r="J560" s="122">
        <v>879</v>
      </c>
      <c r="K560" s="122"/>
      <c r="L560" s="122"/>
      <c r="M560" s="122"/>
      <c r="N560" s="122"/>
      <c r="O560" s="16"/>
      <c r="P560" s="16"/>
      <c r="Q560" s="218"/>
      <c r="R560" s="214"/>
    </row>
    <row r="561" spans="1:18" s="2" customFormat="1" ht="22.5" x14ac:dyDescent="0.25">
      <c r="A561" s="119">
        <v>521</v>
      </c>
      <c r="B561" s="99" t="s">
        <v>367</v>
      </c>
      <c r="C561" s="138">
        <v>185.16373999999999</v>
      </c>
      <c r="D561" s="139"/>
      <c r="E561" s="139"/>
      <c r="F561" s="139"/>
      <c r="G561" s="139"/>
      <c r="H561" s="139"/>
      <c r="I561" s="139"/>
      <c r="J561" s="139">
        <v>185.16373999999999</v>
      </c>
      <c r="K561" s="139"/>
      <c r="L561" s="139"/>
      <c r="M561" s="139"/>
      <c r="N561" s="139"/>
      <c r="O561" s="99"/>
      <c r="P561" s="99"/>
      <c r="Q561" s="218"/>
      <c r="R561" s="214"/>
    </row>
    <row r="562" spans="1:18" s="2" customFormat="1" ht="33.75" x14ac:dyDescent="0.25">
      <c r="A562" s="119">
        <v>522</v>
      </c>
      <c r="B562" s="155" t="s">
        <v>1279</v>
      </c>
      <c r="C562" s="138">
        <f>O562</f>
        <v>688.01</v>
      </c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40">
        <v>688.01</v>
      </c>
      <c r="P562" s="99"/>
      <c r="Q562" s="218"/>
      <c r="R562" s="214"/>
    </row>
    <row r="563" spans="1:18" s="2" customFormat="1" ht="33.75" x14ac:dyDescent="0.25">
      <c r="A563" s="119">
        <v>523</v>
      </c>
      <c r="B563" s="156" t="s">
        <v>1281</v>
      </c>
      <c r="C563" s="128">
        <f>O563</f>
        <v>423.07</v>
      </c>
      <c r="D563" s="141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40">
        <v>423.07</v>
      </c>
      <c r="P563" s="99"/>
      <c r="Q563" s="218"/>
      <c r="R563" s="214"/>
    </row>
    <row r="564" spans="1:18" s="2" customFormat="1" ht="33.75" x14ac:dyDescent="0.25">
      <c r="A564" s="119">
        <v>524</v>
      </c>
      <c r="B564" s="156" t="s">
        <v>1283</v>
      </c>
      <c r="C564" s="128">
        <f>O564</f>
        <v>381.22</v>
      </c>
      <c r="D564" s="141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40">
        <v>381.22</v>
      </c>
      <c r="P564" s="99"/>
      <c r="Q564" s="218"/>
      <c r="R564" s="214"/>
    </row>
    <row r="565" spans="1:18" s="2" customFormat="1" ht="106.5" customHeight="1" x14ac:dyDescent="0.25">
      <c r="A565" s="119">
        <v>525</v>
      </c>
      <c r="B565" s="156" t="s">
        <v>1285</v>
      </c>
      <c r="C565" s="128">
        <f>O565</f>
        <v>39.99</v>
      </c>
      <c r="D565" s="141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40">
        <v>39.99</v>
      </c>
      <c r="P565" s="99"/>
      <c r="Q565" s="218"/>
      <c r="R565" s="214"/>
    </row>
    <row r="566" spans="1:18" s="2" customFormat="1" ht="22.5" x14ac:dyDescent="0.25">
      <c r="A566" s="119">
        <v>526</v>
      </c>
      <c r="B566" s="156" t="s">
        <v>1287</v>
      </c>
      <c r="C566" s="128">
        <f>M566</f>
        <v>557.22</v>
      </c>
      <c r="D566" s="141"/>
      <c r="E566" s="139"/>
      <c r="F566" s="139"/>
      <c r="G566" s="139"/>
      <c r="H566" s="139"/>
      <c r="I566" s="139"/>
      <c r="J566" s="139"/>
      <c r="K566" s="139"/>
      <c r="L566" s="139"/>
      <c r="M566" s="139">
        <v>557.22</v>
      </c>
      <c r="N566" s="139"/>
      <c r="O566" s="99"/>
      <c r="P566" s="99"/>
      <c r="Q566" s="219">
        <f>SUM(C550:C566)</f>
        <v>13887.131346989998</v>
      </c>
      <c r="R566" s="214"/>
    </row>
    <row r="567" spans="1:18" s="2" customFormat="1" ht="15" customHeight="1" x14ac:dyDescent="0.25">
      <c r="A567" s="265" t="s">
        <v>1289</v>
      </c>
      <c r="B567" s="266"/>
      <c r="C567" s="266"/>
      <c r="D567" s="266"/>
      <c r="E567" s="266"/>
      <c r="F567" s="266"/>
      <c r="G567" s="266"/>
      <c r="H567" s="266"/>
      <c r="I567" s="266"/>
      <c r="J567" s="266"/>
      <c r="K567" s="266"/>
      <c r="L567" s="266"/>
      <c r="M567" s="266"/>
      <c r="N567" s="266"/>
      <c r="O567" s="266"/>
      <c r="P567" s="267"/>
      <c r="Q567" s="218"/>
      <c r="R567" s="214"/>
    </row>
    <row r="568" spans="1:18" s="2" customFormat="1" ht="56.25" x14ac:dyDescent="0.25">
      <c r="A568" s="210">
        <v>527</v>
      </c>
      <c r="B568" s="66" t="s">
        <v>1290</v>
      </c>
      <c r="C568" s="115">
        <v>4865</v>
      </c>
      <c r="D568" s="114"/>
      <c r="E568" s="114"/>
      <c r="F568" s="114"/>
      <c r="G568" s="114"/>
      <c r="H568" s="114"/>
      <c r="I568" s="114"/>
      <c r="J568" s="114"/>
      <c r="K568" s="114"/>
      <c r="L568" s="114"/>
      <c r="M568" s="115">
        <f t="shared" ref="M568:M574" si="4">C568</f>
        <v>4865</v>
      </c>
      <c r="N568" s="115"/>
      <c r="O568" s="114"/>
      <c r="P568" s="114"/>
      <c r="Q568" s="218"/>
      <c r="R568" s="214"/>
    </row>
    <row r="569" spans="1:18" s="2" customFormat="1" ht="22.5" x14ac:dyDescent="0.25">
      <c r="A569" s="210">
        <v>528</v>
      </c>
      <c r="B569" s="66" t="s">
        <v>1291</v>
      </c>
      <c r="C569" s="115">
        <v>15818</v>
      </c>
      <c r="D569" s="114"/>
      <c r="E569" s="114"/>
      <c r="F569" s="114"/>
      <c r="G569" s="114"/>
      <c r="H569" s="114"/>
      <c r="I569" s="114"/>
      <c r="J569" s="114"/>
      <c r="K569" s="114"/>
      <c r="L569" s="114"/>
      <c r="M569" s="115">
        <f t="shared" si="4"/>
        <v>15818</v>
      </c>
      <c r="N569" s="115"/>
      <c r="O569" s="114"/>
      <c r="P569" s="114"/>
      <c r="Q569" s="218"/>
      <c r="R569" s="214"/>
    </row>
    <row r="570" spans="1:18" s="2" customFormat="1" ht="22.5" x14ac:dyDescent="0.25">
      <c r="A570" s="210">
        <v>529</v>
      </c>
      <c r="B570" s="66" t="s">
        <v>1292</v>
      </c>
      <c r="C570" s="115">
        <v>14846</v>
      </c>
      <c r="D570" s="114"/>
      <c r="E570" s="114"/>
      <c r="F570" s="114"/>
      <c r="G570" s="114"/>
      <c r="H570" s="114"/>
      <c r="I570" s="114"/>
      <c r="J570" s="114"/>
      <c r="K570" s="114"/>
      <c r="L570" s="114"/>
      <c r="M570" s="115">
        <f t="shared" si="4"/>
        <v>14846</v>
      </c>
      <c r="N570" s="115"/>
      <c r="O570" s="114"/>
      <c r="P570" s="114"/>
      <c r="Q570" s="218"/>
      <c r="R570" s="214"/>
    </row>
    <row r="571" spans="1:18" s="2" customFormat="1" ht="48.75" customHeight="1" x14ac:dyDescent="0.25">
      <c r="A571" s="210">
        <v>530</v>
      </c>
      <c r="B571" s="66" t="s">
        <v>1293</v>
      </c>
      <c r="C571" s="115">
        <v>10207</v>
      </c>
      <c r="D571" s="114"/>
      <c r="E571" s="114"/>
      <c r="F571" s="114"/>
      <c r="G571" s="114"/>
      <c r="H571" s="114"/>
      <c r="I571" s="114"/>
      <c r="J571" s="114"/>
      <c r="K571" s="114"/>
      <c r="L571" s="114"/>
      <c r="M571" s="115">
        <f t="shared" si="4"/>
        <v>10207</v>
      </c>
      <c r="N571" s="115"/>
      <c r="O571" s="114"/>
      <c r="P571" s="114"/>
      <c r="Q571" s="218"/>
      <c r="R571" s="214"/>
    </row>
    <row r="572" spans="1:18" s="2" customFormat="1" ht="22.5" x14ac:dyDescent="0.25">
      <c r="A572" s="210">
        <v>531</v>
      </c>
      <c r="B572" s="66" t="s">
        <v>1294</v>
      </c>
      <c r="C572" s="115">
        <v>7352</v>
      </c>
      <c r="D572" s="114"/>
      <c r="E572" s="114"/>
      <c r="F572" s="114"/>
      <c r="G572" s="114"/>
      <c r="H572" s="114"/>
      <c r="I572" s="114"/>
      <c r="J572" s="114"/>
      <c r="K572" s="114"/>
      <c r="L572" s="114"/>
      <c r="M572" s="115">
        <f t="shared" si="4"/>
        <v>7352</v>
      </c>
      <c r="N572" s="115"/>
      <c r="O572" s="114"/>
      <c r="P572" s="114"/>
      <c r="Q572" s="218"/>
      <c r="R572" s="214"/>
    </row>
    <row r="573" spans="1:18" s="2" customFormat="1" x14ac:dyDescent="0.25">
      <c r="A573" s="210">
        <v>532</v>
      </c>
      <c r="B573" s="66" t="s">
        <v>1295</v>
      </c>
      <c r="C573" s="115">
        <v>12273</v>
      </c>
      <c r="D573" s="114"/>
      <c r="E573" s="114"/>
      <c r="F573" s="114"/>
      <c r="G573" s="114"/>
      <c r="H573" s="114"/>
      <c r="I573" s="114"/>
      <c r="J573" s="114"/>
      <c r="K573" s="114"/>
      <c r="L573" s="114"/>
      <c r="M573" s="115">
        <f t="shared" si="4"/>
        <v>12273</v>
      </c>
      <c r="N573" s="115"/>
      <c r="O573" s="114"/>
      <c r="P573" s="114"/>
      <c r="Q573" s="218"/>
      <c r="R573" s="214"/>
    </row>
    <row r="574" spans="1:18" s="2" customFormat="1" ht="22.5" x14ac:dyDescent="0.25">
      <c r="A574" s="210">
        <v>533</v>
      </c>
      <c r="B574" s="66" t="s">
        <v>1296</v>
      </c>
      <c r="C574" s="115">
        <v>12003</v>
      </c>
      <c r="D574" s="114"/>
      <c r="E574" s="114"/>
      <c r="F574" s="114"/>
      <c r="G574" s="114"/>
      <c r="H574" s="114"/>
      <c r="I574" s="114"/>
      <c r="J574" s="114"/>
      <c r="K574" s="114"/>
      <c r="L574" s="114"/>
      <c r="M574" s="115">
        <f t="shared" si="4"/>
        <v>12003</v>
      </c>
      <c r="N574" s="115"/>
      <c r="O574" s="114"/>
      <c r="P574" s="114"/>
      <c r="Q574" s="218"/>
      <c r="R574" s="214"/>
    </row>
    <row r="575" spans="1:18" s="2" customFormat="1" ht="22.5" x14ac:dyDescent="0.25">
      <c r="A575" s="210">
        <v>534</v>
      </c>
      <c r="B575" s="66" t="s">
        <v>1297</v>
      </c>
      <c r="C575" s="115">
        <v>6736</v>
      </c>
      <c r="D575" s="114"/>
      <c r="E575" s="114"/>
      <c r="F575" s="114"/>
      <c r="G575" s="114"/>
      <c r="H575" s="114"/>
      <c r="I575" s="114"/>
      <c r="J575" s="114"/>
      <c r="K575" s="114"/>
      <c r="L575" s="114"/>
      <c r="M575" s="115">
        <f>C575/2</f>
        <v>3368</v>
      </c>
      <c r="N575" s="115">
        <f>C575/2</f>
        <v>3368</v>
      </c>
      <c r="O575" s="114"/>
      <c r="P575" s="114"/>
      <c r="Q575" s="218"/>
      <c r="R575" s="214"/>
    </row>
    <row r="576" spans="1:18" s="2" customFormat="1" ht="22.5" x14ac:dyDescent="0.25">
      <c r="A576" s="210">
        <v>535</v>
      </c>
      <c r="B576" s="66" t="s">
        <v>1298</v>
      </c>
      <c r="C576" s="115">
        <v>8743</v>
      </c>
      <c r="D576" s="114"/>
      <c r="E576" s="114"/>
      <c r="F576" s="114"/>
      <c r="G576" s="114"/>
      <c r="H576" s="114"/>
      <c r="I576" s="114"/>
      <c r="J576" s="114"/>
      <c r="K576" s="114"/>
      <c r="L576" s="114"/>
      <c r="M576" s="115">
        <f>C576/2</f>
        <v>4371.5</v>
      </c>
      <c r="N576" s="115">
        <f>C576/2</f>
        <v>4371.5</v>
      </c>
      <c r="O576" s="114"/>
      <c r="P576" s="114"/>
      <c r="Q576" s="218"/>
      <c r="R576" s="214"/>
    </row>
    <row r="577" spans="1:18" s="2" customFormat="1" ht="22.5" x14ac:dyDescent="0.25">
      <c r="A577" s="210">
        <v>536</v>
      </c>
      <c r="B577" s="66" t="s">
        <v>1299</v>
      </c>
      <c r="C577" s="115">
        <v>5772</v>
      </c>
      <c r="D577" s="114"/>
      <c r="E577" s="114"/>
      <c r="F577" s="114"/>
      <c r="G577" s="114"/>
      <c r="H577" s="114"/>
      <c r="I577" s="114"/>
      <c r="J577" s="114"/>
      <c r="K577" s="114"/>
      <c r="L577" s="114"/>
      <c r="M577" s="115">
        <f>C577/2</f>
        <v>2886</v>
      </c>
      <c r="N577" s="115">
        <f>C577/2</f>
        <v>2886</v>
      </c>
      <c r="O577" s="114"/>
      <c r="P577" s="114"/>
      <c r="Q577" s="218"/>
      <c r="R577" s="214"/>
    </row>
    <row r="578" spans="1:18" s="2" customFormat="1" ht="22.5" x14ac:dyDescent="0.25">
      <c r="A578" s="210">
        <v>537</v>
      </c>
      <c r="B578" s="66" t="s">
        <v>1300</v>
      </c>
      <c r="C578" s="115">
        <v>29534</v>
      </c>
      <c r="D578" s="114"/>
      <c r="E578" s="114"/>
      <c r="F578" s="114"/>
      <c r="G578" s="114"/>
      <c r="H578" s="114"/>
      <c r="I578" s="114"/>
      <c r="J578" s="114"/>
      <c r="K578" s="114"/>
      <c r="L578" s="114"/>
      <c r="M578" s="115">
        <f>C578/2</f>
        <v>14767</v>
      </c>
      <c r="N578" s="115">
        <f>C578/2</f>
        <v>14767</v>
      </c>
      <c r="O578" s="114"/>
      <c r="P578" s="114"/>
      <c r="Q578" s="218"/>
      <c r="R578" s="214"/>
    </row>
    <row r="579" spans="1:18" s="2" customFormat="1" ht="22.5" x14ac:dyDescent="0.25">
      <c r="A579" s="210">
        <v>538</v>
      </c>
      <c r="B579" s="66" t="s">
        <v>1301</v>
      </c>
      <c r="C579" s="115">
        <v>17945</v>
      </c>
      <c r="D579" s="114"/>
      <c r="E579" s="114"/>
      <c r="F579" s="114"/>
      <c r="G579" s="114"/>
      <c r="H579" s="114"/>
      <c r="I579" s="114"/>
      <c r="J579" s="114"/>
      <c r="K579" s="114"/>
      <c r="L579" s="114"/>
      <c r="M579" s="115">
        <f>C579/3</f>
        <v>5981.666666666667</v>
      </c>
      <c r="N579" s="115">
        <f>C579/3</f>
        <v>5981.666666666667</v>
      </c>
      <c r="O579" s="115">
        <f>C579/3</f>
        <v>5981.666666666667</v>
      </c>
      <c r="P579" s="114"/>
      <c r="Q579" s="218"/>
      <c r="R579" s="214"/>
    </row>
    <row r="580" spans="1:18" s="2" customFormat="1" ht="22.5" x14ac:dyDescent="0.25">
      <c r="A580" s="210">
        <v>539</v>
      </c>
      <c r="B580" s="66" t="s">
        <v>1302</v>
      </c>
      <c r="C580" s="115">
        <v>1446</v>
      </c>
      <c r="D580" s="114"/>
      <c r="E580" s="114"/>
      <c r="F580" s="114"/>
      <c r="G580" s="114"/>
      <c r="H580" s="114"/>
      <c r="I580" s="114"/>
      <c r="J580" s="114"/>
      <c r="K580" s="114"/>
      <c r="L580" s="114"/>
      <c r="M580" s="115">
        <f>C580/2</f>
        <v>723</v>
      </c>
      <c r="N580" s="115">
        <f>C580/2</f>
        <v>723</v>
      </c>
      <c r="O580" s="115"/>
      <c r="P580" s="114"/>
      <c r="Q580" s="218"/>
      <c r="R580" s="214"/>
    </row>
    <row r="581" spans="1:18" s="2" customFormat="1" ht="22.5" x14ac:dyDescent="0.25">
      <c r="A581" s="210">
        <v>540</v>
      </c>
      <c r="B581" s="66" t="s">
        <v>1303</v>
      </c>
      <c r="C581" s="115">
        <v>9113</v>
      </c>
      <c r="D581" s="114"/>
      <c r="E581" s="114"/>
      <c r="F581" s="114"/>
      <c r="G581" s="114"/>
      <c r="H581" s="114"/>
      <c r="I581" s="114"/>
      <c r="J581" s="114"/>
      <c r="K581" s="114"/>
      <c r="L581" s="114"/>
      <c r="M581" s="115">
        <f>C581/3</f>
        <v>3037.6666666666665</v>
      </c>
      <c r="N581" s="115">
        <f>C581/3</f>
        <v>3037.6666666666665</v>
      </c>
      <c r="O581" s="115">
        <f>C581/3</f>
        <v>3037.6666666666665</v>
      </c>
      <c r="P581" s="114"/>
      <c r="Q581" s="218"/>
      <c r="R581" s="214"/>
    </row>
    <row r="582" spans="1:18" s="2" customFormat="1" ht="22.5" x14ac:dyDescent="0.25">
      <c r="A582" s="210">
        <v>541</v>
      </c>
      <c r="B582" s="66" t="s">
        <v>1304</v>
      </c>
      <c r="C582" s="115">
        <v>3286</v>
      </c>
      <c r="D582" s="114"/>
      <c r="E582" s="114"/>
      <c r="F582" s="114"/>
      <c r="G582" s="114"/>
      <c r="H582" s="114"/>
      <c r="I582" s="114"/>
      <c r="J582" s="114"/>
      <c r="K582" s="114"/>
      <c r="L582" s="114"/>
      <c r="M582" s="115">
        <f>C582/2</f>
        <v>1643</v>
      </c>
      <c r="N582" s="115">
        <f>C582/2</f>
        <v>1643</v>
      </c>
      <c r="O582" s="115"/>
      <c r="P582" s="114"/>
      <c r="Q582" s="218"/>
      <c r="R582" s="214"/>
    </row>
    <row r="583" spans="1:18" s="2" customFormat="1" ht="22.5" x14ac:dyDescent="0.25">
      <c r="A583" s="210">
        <v>542</v>
      </c>
      <c r="B583" s="66" t="s">
        <v>1305</v>
      </c>
      <c r="C583" s="115">
        <v>16447.82</v>
      </c>
      <c r="D583" s="114"/>
      <c r="E583" s="114"/>
      <c r="F583" s="114"/>
      <c r="G583" s="114"/>
      <c r="H583" s="114"/>
      <c r="I583" s="114"/>
      <c r="J583" s="114"/>
      <c r="K583" s="114"/>
      <c r="L583" s="114"/>
      <c r="M583" s="115">
        <f>C583</f>
        <v>16447.82</v>
      </c>
      <c r="N583" s="115"/>
      <c r="O583" s="115"/>
      <c r="P583" s="114"/>
      <c r="Q583" s="218"/>
      <c r="R583" s="214"/>
    </row>
    <row r="584" spans="1:18" s="2" customFormat="1" ht="22.5" x14ac:dyDescent="0.25">
      <c r="A584" s="210">
        <v>543</v>
      </c>
      <c r="B584" s="66" t="s">
        <v>1306</v>
      </c>
      <c r="C584" s="115">
        <v>5282.71</v>
      </c>
      <c r="D584" s="114"/>
      <c r="E584" s="114"/>
      <c r="F584" s="114"/>
      <c r="G584" s="114"/>
      <c r="H584" s="114"/>
      <c r="I584" s="114"/>
      <c r="J584" s="114"/>
      <c r="K584" s="114"/>
      <c r="L584" s="114"/>
      <c r="M584" s="115">
        <f>C584</f>
        <v>5282.71</v>
      </c>
      <c r="N584" s="115"/>
      <c r="O584" s="115"/>
      <c r="P584" s="114"/>
      <c r="Q584" s="218"/>
      <c r="R584" s="214"/>
    </row>
    <row r="585" spans="1:18" s="2" customFormat="1" ht="22.5" x14ac:dyDescent="0.25">
      <c r="A585" s="210">
        <v>544</v>
      </c>
      <c r="B585" s="66" t="s">
        <v>1475</v>
      </c>
      <c r="C585" s="115">
        <v>10587.68</v>
      </c>
      <c r="D585" s="114"/>
      <c r="E585" s="114"/>
      <c r="F585" s="114"/>
      <c r="G585" s="114"/>
      <c r="H585" s="114"/>
      <c r="I585" s="114"/>
      <c r="J585" s="114"/>
      <c r="K585" s="114"/>
      <c r="L585" s="114"/>
      <c r="M585" s="115">
        <f>C585</f>
        <v>10587.68</v>
      </c>
      <c r="N585" s="115"/>
      <c r="O585" s="115"/>
      <c r="P585" s="114"/>
      <c r="Q585" s="218"/>
      <c r="R585" s="214"/>
    </row>
    <row r="586" spans="1:18" s="2" customFormat="1" x14ac:dyDescent="0.25">
      <c r="A586" s="210">
        <v>545</v>
      </c>
      <c r="B586" s="66" t="s">
        <v>1307</v>
      </c>
      <c r="C586" s="115">
        <v>7130.4859999999999</v>
      </c>
      <c r="D586" s="114"/>
      <c r="E586" s="114"/>
      <c r="F586" s="114"/>
      <c r="G586" s="114"/>
      <c r="H586" s="114"/>
      <c r="I586" s="114"/>
      <c r="J586" s="114"/>
      <c r="K586" s="114"/>
      <c r="L586" s="114"/>
      <c r="M586" s="115">
        <f>C586</f>
        <v>7130.4859999999999</v>
      </c>
      <c r="N586" s="115"/>
      <c r="O586" s="115"/>
      <c r="P586" s="114"/>
      <c r="Q586" s="218"/>
      <c r="R586" s="214"/>
    </row>
    <row r="587" spans="1:18" s="2" customFormat="1" x14ac:dyDescent="0.25">
      <c r="A587" s="210">
        <v>546</v>
      </c>
      <c r="B587" s="66" t="s">
        <v>1308</v>
      </c>
      <c r="C587" s="115">
        <v>47547.3</v>
      </c>
      <c r="D587" s="114"/>
      <c r="E587" s="114"/>
      <c r="F587" s="114"/>
      <c r="G587" s="114"/>
      <c r="H587" s="114"/>
      <c r="I587" s="114"/>
      <c r="J587" s="114"/>
      <c r="K587" s="114"/>
      <c r="L587" s="114"/>
      <c r="M587" s="115">
        <f t="shared" ref="M587:M590" si="5">C587</f>
        <v>47547.3</v>
      </c>
      <c r="N587" s="115"/>
      <c r="O587" s="115"/>
      <c r="P587" s="114"/>
      <c r="Q587" s="218"/>
      <c r="R587" s="214"/>
    </row>
    <row r="588" spans="1:18" s="2" customFormat="1" x14ac:dyDescent="0.25">
      <c r="A588" s="210">
        <v>547</v>
      </c>
      <c r="B588" s="66" t="s">
        <v>1309</v>
      </c>
      <c r="C588" s="115">
        <v>22248.81</v>
      </c>
      <c r="D588" s="114"/>
      <c r="E588" s="114"/>
      <c r="F588" s="114"/>
      <c r="G588" s="114"/>
      <c r="H588" s="114"/>
      <c r="I588" s="114"/>
      <c r="J588" s="114"/>
      <c r="K588" s="114"/>
      <c r="L588" s="114"/>
      <c r="M588" s="115">
        <f t="shared" si="5"/>
        <v>22248.81</v>
      </c>
      <c r="N588" s="115"/>
      <c r="O588" s="115"/>
      <c r="P588" s="114"/>
      <c r="Q588" s="218"/>
      <c r="R588" s="214"/>
    </row>
    <row r="589" spans="1:18" s="2" customFormat="1" x14ac:dyDescent="0.25">
      <c r="A589" s="210">
        <v>548</v>
      </c>
      <c r="B589" s="66" t="s">
        <v>1310</v>
      </c>
      <c r="C589" s="115">
        <v>24536.07</v>
      </c>
      <c r="D589" s="114"/>
      <c r="E589" s="114"/>
      <c r="F589" s="114"/>
      <c r="G589" s="114"/>
      <c r="H589" s="114"/>
      <c r="I589" s="114"/>
      <c r="J589" s="114"/>
      <c r="K589" s="114"/>
      <c r="L589" s="114"/>
      <c r="M589" s="115">
        <f t="shared" si="5"/>
        <v>24536.07</v>
      </c>
      <c r="N589" s="115"/>
      <c r="O589" s="115"/>
      <c r="P589" s="114"/>
      <c r="Q589" s="218"/>
      <c r="R589" s="214"/>
    </row>
    <row r="590" spans="1:18" s="2" customFormat="1" ht="22.5" x14ac:dyDescent="0.25">
      <c r="A590" s="210">
        <v>549</v>
      </c>
      <c r="B590" s="66" t="s">
        <v>1311</v>
      </c>
      <c r="C590" s="115">
        <v>12466.32</v>
      </c>
      <c r="D590" s="114"/>
      <c r="E590" s="114"/>
      <c r="F590" s="114"/>
      <c r="G590" s="114"/>
      <c r="H590" s="114"/>
      <c r="I590" s="114"/>
      <c r="J590" s="114"/>
      <c r="K590" s="114"/>
      <c r="L590" s="114"/>
      <c r="M590" s="115">
        <f t="shared" si="5"/>
        <v>12466.32</v>
      </c>
      <c r="N590" s="115"/>
      <c r="O590" s="115"/>
      <c r="P590" s="114"/>
      <c r="Q590" s="218"/>
      <c r="R590" s="214"/>
    </row>
    <row r="591" spans="1:18" s="2" customFormat="1" x14ac:dyDescent="0.25">
      <c r="A591" s="210">
        <v>550</v>
      </c>
      <c r="B591" s="66" t="s">
        <v>1312</v>
      </c>
      <c r="C591" s="115">
        <v>21497.19</v>
      </c>
      <c r="D591" s="114"/>
      <c r="E591" s="114"/>
      <c r="F591" s="114"/>
      <c r="G591" s="114"/>
      <c r="H591" s="114"/>
      <c r="I591" s="114"/>
      <c r="J591" s="114"/>
      <c r="K591" s="114"/>
      <c r="L591" s="114"/>
      <c r="M591" s="115"/>
      <c r="N591" s="115">
        <f>C591</f>
        <v>21497.19</v>
      </c>
      <c r="O591" s="115"/>
      <c r="P591" s="114"/>
      <c r="Q591" s="218"/>
      <c r="R591" s="214"/>
    </row>
    <row r="592" spans="1:18" s="2" customFormat="1" x14ac:dyDescent="0.25">
      <c r="A592" s="210">
        <v>551</v>
      </c>
      <c r="B592" s="66" t="s">
        <v>1313</v>
      </c>
      <c r="C592" s="115">
        <v>16208.15</v>
      </c>
      <c r="D592" s="114"/>
      <c r="E592" s="114"/>
      <c r="F592" s="114"/>
      <c r="G592" s="114"/>
      <c r="H592" s="114"/>
      <c r="I592" s="114"/>
      <c r="J592" s="114"/>
      <c r="K592" s="114"/>
      <c r="L592" s="114"/>
      <c r="M592" s="115"/>
      <c r="N592" s="115">
        <f t="shared" ref="N592:N602" si="6">C592</f>
        <v>16208.15</v>
      </c>
      <c r="O592" s="115"/>
      <c r="P592" s="114"/>
      <c r="Q592" s="218"/>
      <c r="R592" s="214"/>
    </row>
    <row r="593" spans="1:18" s="2" customFormat="1" x14ac:dyDescent="0.25">
      <c r="A593" s="210">
        <v>552</v>
      </c>
      <c r="B593" s="66" t="s">
        <v>1314</v>
      </c>
      <c r="C593" s="115">
        <v>8410.7800000000007</v>
      </c>
      <c r="D593" s="114"/>
      <c r="E593" s="114"/>
      <c r="F593" s="114"/>
      <c r="G593" s="114"/>
      <c r="H593" s="114"/>
      <c r="I593" s="114"/>
      <c r="J593" s="114"/>
      <c r="K593" s="114"/>
      <c r="L593" s="114"/>
      <c r="M593" s="115"/>
      <c r="N593" s="115">
        <f t="shared" si="6"/>
        <v>8410.7800000000007</v>
      </c>
      <c r="O593" s="115"/>
      <c r="P593" s="114"/>
      <c r="Q593" s="218"/>
      <c r="R593" s="214"/>
    </row>
    <row r="594" spans="1:18" s="2" customFormat="1" ht="22.5" x14ac:dyDescent="0.25">
      <c r="A594" s="210">
        <v>553</v>
      </c>
      <c r="B594" s="66" t="s">
        <v>1315</v>
      </c>
      <c r="C594" s="115">
        <v>22063.62</v>
      </c>
      <c r="D594" s="114"/>
      <c r="E594" s="114"/>
      <c r="F594" s="114"/>
      <c r="G594" s="114"/>
      <c r="H594" s="114"/>
      <c r="I594" s="114"/>
      <c r="J594" s="114"/>
      <c r="K594" s="114"/>
      <c r="L594" s="114"/>
      <c r="M594" s="115"/>
      <c r="N594" s="115">
        <f t="shared" si="6"/>
        <v>22063.62</v>
      </c>
      <c r="O594" s="115"/>
      <c r="P594" s="114"/>
      <c r="Q594" s="218"/>
      <c r="R594" s="214"/>
    </row>
    <row r="595" spans="1:18" s="2" customFormat="1" ht="22.5" x14ac:dyDescent="0.25">
      <c r="A595" s="210">
        <v>554</v>
      </c>
      <c r="B595" s="66" t="s">
        <v>1316</v>
      </c>
      <c r="C595" s="115">
        <v>11232.4</v>
      </c>
      <c r="D595" s="114"/>
      <c r="E595" s="114"/>
      <c r="F595" s="114"/>
      <c r="G595" s="114"/>
      <c r="H595" s="114"/>
      <c r="I595" s="114"/>
      <c r="J595" s="114"/>
      <c r="K595" s="114"/>
      <c r="L595" s="114"/>
      <c r="M595" s="115"/>
      <c r="N595" s="115">
        <f t="shared" si="6"/>
        <v>11232.4</v>
      </c>
      <c r="O595" s="115"/>
      <c r="P595" s="114"/>
      <c r="Q595" s="218"/>
      <c r="R595" s="214"/>
    </row>
    <row r="596" spans="1:18" s="2" customFormat="1" ht="22.5" x14ac:dyDescent="0.25">
      <c r="A596" s="210">
        <v>555</v>
      </c>
      <c r="B596" s="66" t="s">
        <v>1317</v>
      </c>
      <c r="C596" s="115">
        <v>5786.45</v>
      </c>
      <c r="D596" s="114"/>
      <c r="E596" s="114"/>
      <c r="F596" s="114"/>
      <c r="G596" s="114"/>
      <c r="H596" s="114"/>
      <c r="I596" s="114"/>
      <c r="J596" s="114"/>
      <c r="K596" s="114"/>
      <c r="L596" s="114"/>
      <c r="M596" s="115"/>
      <c r="N596" s="115">
        <f t="shared" si="6"/>
        <v>5786.45</v>
      </c>
      <c r="O596" s="115"/>
      <c r="P596" s="114"/>
      <c r="Q596" s="218"/>
      <c r="R596" s="214"/>
    </row>
    <row r="597" spans="1:18" s="2" customFormat="1" x14ac:dyDescent="0.25">
      <c r="A597" s="210">
        <v>556</v>
      </c>
      <c r="B597" s="66" t="s">
        <v>1318</v>
      </c>
      <c r="C597" s="115">
        <v>2083.13</v>
      </c>
      <c r="D597" s="114"/>
      <c r="E597" s="114"/>
      <c r="F597" s="114"/>
      <c r="G597" s="114"/>
      <c r="H597" s="114"/>
      <c r="I597" s="114"/>
      <c r="J597" s="114"/>
      <c r="K597" s="114"/>
      <c r="L597" s="114"/>
      <c r="M597" s="115"/>
      <c r="N597" s="115">
        <f t="shared" si="6"/>
        <v>2083.13</v>
      </c>
      <c r="O597" s="115"/>
      <c r="P597" s="114"/>
      <c r="Q597" s="218"/>
      <c r="R597" s="214"/>
    </row>
    <row r="598" spans="1:18" s="2" customFormat="1" x14ac:dyDescent="0.25">
      <c r="A598" s="210">
        <v>557</v>
      </c>
      <c r="B598" s="66" t="s">
        <v>1319</v>
      </c>
      <c r="C598" s="115">
        <v>5076.05</v>
      </c>
      <c r="D598" s="114"/>
      <c r="E598" s="114"/>
      <c r="F598" s="114"/>
      <c r="G598" s="114"/>
      <c r="H598" s="114"/>
      <c r="I598" s="114"/>
      <c r="J598" s="114"/>
      <c r="K598" s="114"/>
      <c r="L598" s="114"/>
      <c r="M598" s="115"/>
      <c r="N598" s="115">
        <f t="shared" si="6"/>
        <v>5076.05</v>
      </c>
      <c r="O598" s="115"/>
      <c r="P598" s="114"/>
      <c r="Q598" s="218"/>
      <c r="R598" s="214"/>
    </row>
    <row r="599" spans="1:18" s="2" customFormat="1" ht="22.5" x14ac:dyDescent="0.25">
      <c r="A599" s="210">
        <v>558</v>
      </c>
      <c r="B599" s="66" t="s">
        <v>1320</v>
      </c>
      <c r="C599" s="115">
        <v>16703.240000000002</v>
      </c>
      <c r="D599" s="114"/>
      <c r="E599" s="114"/>
      <c r="F599" s="114"/>
      <c r="G599" s="114"/>
      <c r="H599" s="114"/>
      <c r="I599" s="114"/>
      <c r="J599" s="114"/>
      <c r="K599" s="114"/>
      <c r="L599" s="114"/>
      <c r="M599" s="115"/>
      <c r="N599" s="115">
        <f t="shared" si="6"/>
        <v>16703.240000000002</v>
      </c>
      <c r="O599" s="115"/>
      <c r="P599" s="114"/>
      <c r="Q599" s="218"/>
      <c r="R599" s="214"/>
    </row>
    <row r="600" spans="1:18" s="2" customFormat="1" ht="22.5" x14ac:dyDescent="0.25">
      <c r="A600" s="210">
        <v>559</v>
      </c>
      <c r="B600" s="66" t="s">
        <v>1321</v>
      </c>
      <c r="C600" s="115">
        <v>1084.28</v>
      </c>
      <c r="D600" s="114"/>
      <c r="E600" s="114"/>
      <c r="F600" s="114"/>
      <c r="G600" s="114"/>
      <c r="H600" s="114"/>
      <c r="I600" s="114"/>
      <c r="J600" s="114"/>
      <c r="K600" s="114"/>
      <c r="L600" s="114"/>
      <c r="M600" s="115"/>
      <c r="N600" s="115">
        <f t="shared" si="6"/>
        <v>1084.28</v>
      </c>
      <c r="O600" s="115"/>
      <c r="P600" s="114"/>
      <c r="Q600" s="218"/>
      <c r="R600" s="214"/>
    </row>
    <row r="601" spans="1:18" s="2" customFormat="1" x14ac:dyDescent="0.25">
      <c r="A601" s="210">
        <v>560</v>
      </c>
      <c r="B601" s="66" t="s">
        <v>1322</v>
      </c>
      <c r="C601" s="115">
        <v>1264.77</v>
      </c>
      <c r="D601" s="114"/>
      <c r="E601" s="114"/>
      <c r="F601" s="114"/>
      <c r="G601" s="114"/>
      <c r="H601" s="114"/>
      <c r="I601" s="114"/>
      <c r="J601" s="114"/>
      <c r="K601" s="114"/>
      <c r="L601" s="114"/>
      <c r="M601" s="115"/>
      <c r="N601" s="115">
        <f t="shared" si="6"/>
        <v>1264.77</v>
      </c>
      <c r="O601" s="115"/>
      <c r="P601" s="114"/>
      <c r="Q601" s="218"/>
      <c r="R601" s="214"/>
    </row>
    <row r="602" spans="1:18" s="2" customFormat="1" ht="22.5" x14ac:dyDescent="0.25">
      <c r="A602" s="210">
        <v>561</v>
      </c>
      <c r="B602" s="66" t="s">
        <v>1323</v>
      </c>
      <c r="C602" s="115">
        <v>17601.12</v>
      </c>
      <c r="D602" s="114"/>
      <c r="E602" s="114"/>
      <c r="F602" s="114"/>
      <c r="G602" s="114"/>
      <c r="H602" s="114"/>
      <c r="I602" s="114"/>
      <c r="J602" s="114"/>
      <c r="K602" s="114"/>
      <c r="L602" s="114"/>
      <c r="M602" s="115"/>
      <c r="N602" s="115">
        <f t="shared" si="6"/>
        <v>17601.12</v>
      </c>
      <c r="O602" s="115"/>
      <c r="P602" s="114"/>
      <c r="Q602" s="218"/>
      <c r="R602" s="214"/>
    </row>
    <row r="603" spans="1:18" s="2" customFormat="1" x14ac:dyDescent="0.25">
      <c r="A603" s="210">
        <v>562</v>
      </c>
      <c r="B603" s="66" t="s">
        <v>1324</v>
      </c>
      <c r="C603" s="115">
        <v>9466.5</v>
      </c>
      <c r="D603" s="114"/>
      <c r="E603" s="114"/>
      <c r="F603" s="114"/>
      <c r="G603" s="114"/>
      <c r="H603" s="114"/>
      <c r="I603" s="114"/>
      <c r="J603" s="114"/>
      <c r="K603" s="114"/>
      <c r="L603" s="114"/>
      <c r="M603" s="115">
        <f>C603</f>
        <v>9466.5</v>
      </c>
      <c r="N603" s="115"/>
      <c r="O603" s="115"/>
      <c r="P603" s="114"/>
      <c r="Q603" s="218"/>
      <c r="R603" s="214"/>
    </row>
    <row r="604" spans="1:18" s="2" customFormat="1" x14ac:dyDescent="0.25">
      <c r="A604" s="210">
        <v>563</v>
      </c>
      <c r="B604" s="66" t="s">
        <v>1325</v>
      </c>
      <c r="C604" s="115">
        <v>4501.09</v>
      </c>
      <c r="D604" s="114"/>
      <c r="E604" s="114"/>
      <c r="F604" s="114"/>
      <c r="G604" s="114"/>
      <c r="H604" s="114"/>
      <c r="I604" s="114"/>
      <c r="J604" s="114"/>
      <c r="K604" s="114"/>
      <c r="L604" s="114"/>
      <c r="M604" s="115">
        <f t="shared" ref="M604:M608" si="7">C604</f>
        <v>4501.09</v>
      </c>
      <c r="N604" s="115"/>
      <c r="O604" s="115"/>
      <c r="P604" s="114"/>
      <c r="Q604" s="218"/>
      <c r="R604" s="214"/>
    </row>
    <row r="605" spans="1:18" s="2" customFormat="1" ht="22.5" x14ac:dyDescent="0.25">
      <c r="A605" s="210">
        <v>564</v>
      </c>
      <c r="B605" s="66" t="s">
        <v>1326</v>
      </c>
      <c r="C605" s="115">
        <v>30261.17</v>
      </c>
      <c r="D605" s="114"/>
      <c r="E605" s="114"/>
      <c r="F605" s="114"/>
      <c r="G605" s="114"/>
      <c r="H605" s="114"/>
      <c r="I605" s="114"/>
      <c r="J605" s="114"/>
      <c r="K605" s="114"/>
      <c r="L605" s="114"/>
      <c r="M605" s="115">
        <f t="shared" si="7"/>
        <v>30261.17</v>
      </c>
      <c r="N605" s="115"/>
      <c r="O605" s="115"/>
      <c r="P605" s="114"/>
      <c r="Q605" s="218"/>
      <c r="R605" s="214"/>
    </row>
    <row r="606" spans="1:18" s="2" customFormat="1" ht="22.5" x14ac:dyDescent="0.25">
      <c r="A606" s="210">
        <v>565</v>
      </c>
      <c r="B606" s="66" t="s">
        <v>1327</v>
      </c>
      <c r="C606" s="115">
        <v>31220.82</v>
      </c>
      <c r="D606" s="114"/>
      <c r="E606" s="114"/>
      <c r="F606" s="114"/>
      <c r="G606" s="114"/>
      <c r="H606" s="114"/>
      <c r="I606" s="114"/>
      <c r="J606" s="114"/>
      <c r="K606" s="114"/>
      <c r="L606" s="114"/>
      <c r="M606" s="115">
        <f t="shared" si="7"/>
        <v>31220.82</v>
      </c>
      <c r="N606" s="115"/>
      <c r="O606" s="115"/>
      <c r="P606" s="114"/>
      <c r="Q606" s="218"/>
      <c r="R606" s="214"/>
    </row>
    <row r="607" spans="1:18" s="2" customFormat="1" ht="22.5" x14ac:dyDescent="0.25">
      <c r="A607" s="210">
        <v>566</v>
      </c>
      <c r="B607" s="66" t="s">
        <v>1328</v>
      </c>
      <c r="C607" s="115">
        <v>32456.63</v>
      </c>
      <c r="D607" s="114"/>
      <c r="E607" s="114"/>
      <c r="F607" s="114"/>
      <c r="G607" s="114"/>
      <c r="H607" s="114"/>
      <c r="I607" s="114"/>
      <c r="J607" s="114"/>
      <c r="K607" s="114"/>
      <c r="L607" s="114"/>
      <c r="M607" s="115">
        <f t="shared" si="7"/>
        <v>32456.63</v>
      </c>
      <c r="N607" s="115"/>
      <c r="O607" s="115"/>
      <c r="P607" s="114"/>
      <c r="Q607" s="218"/>
      <c r="R607" s="214"/>
    </row>
    <row r="608" spans="1:18" s="2" customFormat="1" ht="22.5" x14ac:dyDescent="0.25">
      <c r="A608" s="210">
        <v>567</v>
      </c>
      <c r="B608" s="66" t="s">
        <v>1329</v>
      </c>
      <c r="C608" s="115">
        <v>2974.04</v>
      </c>
      <c r="D608" s="114"/>
      <c r="E608" s="114"/>
      <c r="F608" s="114"/>
      <c r="G608" s="114"/>
      <c r="H608" s="114"/>
      <c r="I608" s="114"/>
      <c r="J608" s="114"/>
      <c r="K608" s="114"/>
      <c r="L608" s="114"/>
      <c r="M608" s="115">
        <f t="shared" si="7"/>
        <v>2974.04</v>
      </c>
      <c r="N608" s="115"/>
      <c r="O608" s="115"/>
      <c r="P608" s="114"/>
      <c r="Q608" s="218"/>
      <c r="R608" s="214"/>
    </row>
    <row r="609" spans="1:18" s="2" customFormat="1" ht="22.5" x14ac:dyDescent="0.25">
      <c r="A609" s="210">
        <v>568</v>
      </c>
      <c r="B609" s="66" t="s">
        <v>1330</v>
      </c>
      <c r="C609" s="115">
        <v>14687.304</v>
      </c>
      <c r="D609" s="114"/>
      <c r="E609" s="114"/>
      <c r="F609" s="114"/>
      <c r="G609" s="114"/>
      <c r="H609" s="114"/>
      <c r="I609" s="114"/>
      <c r="J609" s="114"/>
      <c r="K609" s="114"/>
      <c r="L609" s="114"/>
      <c r="M609" s="115"/>
      <c r="N609" s="115">
        <f>C609</f>
        <v>14687.304</v>
      </c>
      <c r="O609" s="115"/>
      <c r="P609" s="114"/>
      <c r="Q609" s="218"/>
      <c r="R609" s="214"/>
    </row>
    <row r="610" spans="1:18" s="2" customFormat="1" x14ac:dyDescent="0.25">
      <c r="A610" s="210">
        <v>569</v>
      </c>
      <c r="B610" s="66" t="s">
        <v>1331</v>
      </c>
      <c r="C610" s="115">
        <v>20039.175999999999</v>
      </c>
      <c r="D610" s="114"/>
      <c r="E610" s="114"/>
      <c r="F610" s="114"/>
      <c r="G610" s="114"/>
      <c r="H610" s="114"/>
      <c r="I610" s="114"/>
      <c r="J610" s="114"/>
      <c r="K610" s="114"/>
      <c r="L610" s="114"/>
      <c r="M610" s="115"/>
      <c r="N610" s="115">
        <f t="shared" ref="N610:N654" si="8">C610</f>
        <v>20039.175999999999</v>
      </c>
      <c r="O610" s="115"/>
      <c r="P610" s="114"/>
      <c r="Q610" s="218"/>
      <c r="R610" s="214"/>
    </row>
    <row r="611" spans="1:18" s="2" customFormat="1" x14ac:dyDescent="0.25">
      <c r="A611" s="210">
        <v>570</v>
      </c>
      <c r="B611" s="66" t="s">
        <v>1332</v>
      </c>
      <c r="C611" s="115">
        <v>18813.758000000002</v>
      </c>
      <c r="D611" s="114"/>
      <c r="E611" s="114"/>
      <c r="F611" s="114"/>
      <c r="G611" s="114"/>
      <c r="H611" s="114"/>
      <c r="I611" s="114"/>
      <c r="J611" s="114"/>
      <c r="K611" s="114"/>
      <c r="L611" s="114"/>
      <c r="M611" s="115"/>
      <c r="N611" s="115">
        <f t="shared" si="8"/>
        <v>18813.758000000002</v>
      </c>
      <c r="O611" s="115"/>
      <c r="P611" s="114"/>
      <c r="Q611" s="218"/>
      <c r="R611" s="214"/>
    </row>
    <row r="612" spans="1:18" s="2" customFormat="1" x14ac:dyDescent="0.25">
      <c r="A612" s="210">
        <v>571</v>
      </c>
      <c r="B612" s="66" t="s">
        <v>1333</v>
      </c>
      <c r="C612" s="115">
        <v>26859.887999999999</v>
      </c>
      <c r="D612" s="114"/>
      <c r="E612" s="114"/>
      <c r="F612" s="114"/>
      <c r="G612" s="114"/>
      <c r="H612" s="114"/>
      <c r="I612" s="114"/>
      <c r="J612" s="114"/>
      <c r="K612" s="114"/>
      <c r="L612" s="114"/>
      <c r="M612" s="115"/>
      <c r="N612" s="115">
        <f t="shared" si="8"/>
        <v>26859.887999999999</v>
      </c>
      <c r="O612" s="115"/>
      <c r="P612" s="114"/>
      <c r="Q612" s="218"/>
      <c r="R612" s="214"/>
    </row>
    <row r="613" spans="1:18" s="2" customFormat="1" x14ac:dyDescent="0.25">
      <c r="A613" s="210">
        <v>572</v>
      </c>
      <c r="B613" s="66" t="s">
        <v>1334</v>
      </c>
      <c r="C613" s="115">
        <v>12294.166999999999</v>
      </c>
      <c r="D613" s="114"/>
      <c r="E613" s="114"/>
      <c r="F613" s="114"/>
      <c r="G613" s="114"/>
      <c r="H613" s="114"/>
      <c r="I613" s="114"/>
      <c r="J613" s="114"/>
      <c r="K613" s="114"/>
      <c r="L613" s="114"/>
      <c r="M613" s="115"/>
      <c r="N613" s="115">
        <f t="shared" si="8"/>
        <v>12294.166999999999</v>
      </c>
      <c r="O613" s="115"/>
      <c r="P613" s="114"/>
      <c r="Q613" s="218"/>
      <c r="R613" s="214"/>
    </row>
    <row r="614" spans="1:18" s="2" customFormat="1" x14ac:dyDescent="0.25">
      <c r="A614" s="210">
        <v>573</v>
      </c>
      <c r="B614" s="66" t="s">
        <v>1335</v>
      </c>
      <c r="C614" s="115">
        <v>25091.582999999999</v>
      </c>
      <c r="D614" s="114"/>
      <c r="E614" s="114"/>
      <c r="F614" s="114"/>
      <c r="G614" s="114"/>
      <c r="H614" s="114"/>
      <c r="I614" s="114"/>
      <c r="J614" s="114"/>
      <c r="K614" s="114"/>
      <c r="L614" s="114"/>
      <c r="M614" s="115"/>
      <c r="N614" s="115">
        <f t="shared" si="8"/>
        <v>25091.582999999999</v>
      </c>
      <c r="O614" s="115"/>
      <c r="P614" s="114"/>
      <c r="Q614" s="218"/>
      <c r="R614" s="214"/>
    </row>
    <row r="615" spans="1:18" s="2" customFormat="1" x14ac:dyDescent="0.25">
      <c r="A615" s="210">
        <v>574</v>
      </c>
      <c r="B615" s="66" t="s">
        <v>1336</v>
      </c>
      <c r="C615" s="115">
        <f>6136.4465+20391.362</f>
        <v>26527.808499999999</v>
      </c>
      <c r="D615" s="114"/>
      <c r="E615" s="114"/>
      <c r="F615" s="114"/>
      <c r="G615" s="114"/>
      <c r="H615" s="114"/>
      <c r="I615" s="114"/>
      <c r="J615" s="114"/>
      <c r="K615" s="114"/>
      <c r="L615" s="114"/>
      <c r="M615" s="115"/>
      <c r="N615" s="115">
        <f t="shared" si="8"/>
        <v>26527.808499999999</v>
      </c>
      <c r="O615" s="115"/>
      <c r="P615" s="114"/>
      <c r="Q615" s="218"/>
      <c r="R615" s="214"/>
    </row>
    <row r="616" spans="1:18" s="2" customFormat="1" ht="22.5" x14ac:dyDescent="0.25">
      <c r="A616" s="210">
        <v>575</v>
      </c>
      <c r="B616" s="66" t="s">
        <v>1337</v>
      </c>
      <c r="C616" s="115">
        <v>2913.5355</v>
      </c>
      <c r="D616" s="114"/>
      <c r="E616" s="114"/>
      <c r="F616" s="114"/>
      <c r="G616" s="114"/>
      <c r="H616" s="114"/>
      <c r="I616" s="114"/>
      <c r="J616" s="114"/>
      <c r="K616" s="114"/>
      <c r="L616" s="114"/>
      <c r="M616" s="115"/>
      <c r="N616" s="115">
        <f t="shared" si="8"/>
        <v>2913.5355</v>
      </c>
      <c r="O616" s="115"/>
      <c r="P616" s="114"/>
      <c r="Q616" s="218"/>
      <c r="R616" s="214"/>
    </row>
    <row r="617" spans="1:18" s="2" customFormat="1" x14ac:dyDescent="0.25">
      <c r="A617" s="210">
        <v>576</v>
      </c>
      <c r="B617" s="66" t="s">
        <v>1338</v>
      </c>
      <c r="C617" s="115">
        <v>1474.0336</v>
      </c>
      <c r="D617" s="114"/>
      <c r="E617" s="114"/>
      <c r="F617" s="114"/>
      <c r="G617" s="114"/>
      <c r="H617" s="114"/>
      <c r="I617" s="114"/>
      <c r="J617" s="114"/>
      <c r="K617" s="114"/>
      <c r="L617" s="114"/>
      <c r="M617" s="115"/>
      <c r="N617" s="115">
        <f t="shared" si="8"/>
        <v>1474.0336</v>
      </c>
      <c r="O617" s="115"/>
      <c r="P617" s="114"/>
      <c r="Q617" s="218"/>
      <c r="R617" s="214"/>
    </row>
    <row r="618" spans="1:18" s="2" customFormat="1" x14ac:dyDescent="0.25">
      <c r="A618" s="210">
        <v>577</v>
      </c>
      <c r="B618" s="66" t="s">
        <v>1339</v>
      </c>
      <c r="C618" s="115">
        <v>21347.794999999998</v>
      </c>
      <c r="D618" s="114"/>
      <c r="E618" s="114"/>
      <c r="F618" s="114"/>
      <c r="G618" s="114"/>
      <c r="H618" s="114"/>
      <c r="I618" s="114"/>
      <c r="J618" s="114"/>
      <c r="K618" s="114"/>
      <c r="L618" s="114"/>
      <c r="M618" s="115"/>
      <c r="N618" s="115">
        <f t="shared" si="8"/>
        <v>21347.794999999998</v>
      </c>
      <c r="O618" s="114"/>
      <c r="P618" s="114"/>
      <c r="Q618" s="218"/>
      <c r="R618" s="214"/>
    </row>
    <row r="619" spans="1:18" s="2" customFormat="1" x14ac:dyDescent="0.25">
      <c r="A619" s="210">
        <v>578</v>
      </c>
      <c r="B619" s="66" t="s">
        <v>1340</v>
      </c>
      <c r="C619" s="115">
        <v>12851.636</v>
      </c>
      <c r="D619" s="114"/>
      <c r="E619" s="114"/>
      <c r="F619" s="114"/>
      <c r="G619" s="114"/>
      <c r="H619" s="114"/>
      <c r="I619" s="114"/>
      <c r="J619" s="114"/>
      <c r="K619" s="114"/>
      <c r="L619" s="114"/>
      <c r="M619" s="115"/>
      <c r="N619" s="115">
        <f t="shared" si="8"/>
        <v>12851.636</v>
      </c>
      <c r="O619" s="114"/>
      <c r="P619" s="114"/>
      <c r="Q619" s="218"/>
      <c r="R619" s="214"/>
    </row>
    <row r="620" spans="1:18" s="2" customFormat="1" x14ac:dyDescent="0.25">
      <c r="A620" s="210">
        <v>579</v>
      </c>
      <c r="B620" s="66" t="s">
        <v>1341</v>
      </c>
      <c r="C620" s="115">
        <v>5790.8107</v>
      </c>
      <c r="D620" s="114"/>
      <c r="E620" s="114"/>
      <c r="F620" s="114"/>
      <c r="G620" s="114"/>
      <c r="H620" s="114"/>
      <c r="I620" s="114"/>
      <c r="J620" s="114"/>
      <c r="K620" s="114"/>
      <c r="L620" s="114"/>
      <c r="M620" s="115"/>
      <c r="N620" s="115">
        <f t="shared" si="8"/>
        <v>5790.8107</v>
      </c>
      <c r="O620" s="114"/>
      <c r="P620" s="114"/>
      <c r="Q620" s="218"/>
      <c r="R620" s="214"/>
    </row>
    <row r="621" spans="1:18" s="2" customFormat="1" x14ac:dyDescent="0.25">
      <c r="A621" s="210">
        <v>580</v>
      </c>
      <c r="B621" s="66" t="s">
        <v>1342</v>
      </c>
      <c r="C621" s="115">
        <v>36839.451000000001</v>
      </c>
      <c r="D621" s="114"/>
      <c r="E621" s="114"/>
      <c r="F621" s="114"/>
      <c r="G621" s="114"/>
      <c r="H621" s="114"/>
      <c r="I621" s="114"/>
      <c r="J621" s="114"/>
      <c r="K621" s="114"/>
      <c r="L621" s="114"/>
      <c r="M621" s="115"/>
      <c r="N621" s="115">
        <f t="shared" si="8"/>
        <v>36839.451000000001</v>
      </c>
      <c r="O621" s="114"/>
      <c r="P621" s="114"/>
      <c r="Q621" s="218"/>
      <c r="R621" s="214"/>
    </row>
    <row r="622" spans="1:18" s="2" customFormat="1" x14ac:dyDescent="0.25">
      <c r="A622" s="210">
        <v>581</v>
      </c>
      <c r="B622" s="66" t="s">
        <v>1343</v>
      </c>
      <c r="C622" s="115">
        <v>36939.654000000002</v>
      </c>
      <c r="D622" s="114"/>
      <c r="E622" s="114"/>
      <c r="F622" s="114"/>
      <c r="G622" s="114"/>
      <c r="H622" s="114"/>
      <c r="I622" s="114"/>
      <c r="J622" s="114"/>
      <c r="K622" s="114"/>
      <c r="L622" s="114"/>
      <c r="M622" s="115"/>
      <c r="N622" s="115">
        <f t="shared" si="8"/>
        <v>36939.654000000002</v>
      </c>
      <c r="O622" s="114"/>
      <c r="P622" s="114"/>
      <c r="Q622" s="218"/>
      <c r="R622" s="214"/>
    </row>
    <row r="623" spans="1:18" s="2" customFormat="1" x14ac:dyDescent="0.25">
      <c r="A623" s="210">
        <v>582</v>
      </c>
      <c r="B623" s="66" t="s">
        <v>1344</v>
      </c>
      <c r="C623" s="115">
        <v>41089.076000000001</v>
      </c>
      <c r="D623" s="114"/>
      <c r="E623" s="114"/>
      <c r="F623" s="114"/>
      <c r="G623" s="114"/>
      <c r="H623" s="114"/>
      <c r="I623" s="114"/>
      <c r="J623" s="114"/>
      <c r="K623" s="114"/>
      <c r="L623" s="114"/>
      <c r="M623" s="115"/>
      <c r="N623" s="115">
        <f t="shared" si="8"/>
        <v>41089.076000000001</v>
      </c>
      <c r="O623" s="114"/>
      <c r="P623" s="114"/>
      <c r="Q623" s="218"/>
      <c r="R623" s="214"/>
    </row>
    <row r="624" spans="1:18" s="2" customFormat="1" x14ac:dyDescent="0.25">
      <c r="A624" s="210">
        <v>583</v>
      </c>
      <c r="B624" s="66" t="s">
        <v>1345</v>
      </c>
      <c r="C624" s="115">
        <v>7141.9059999999999</v>
      </c>
      <c r="D624" s="114"/>
      <c r="E624" s="114"/>
      <c r="F624" s="114"/>
      <c r="G624" s="114"/>
      <c r="H624" s="114"/>
      <c r="I624" s="114"/>
      <c r="J624" s="114"/>
      <c r="K624" s="114"/>
      <c r="L624" s="114"/>
      <c r="M624" s="115"/>
      <c r="N624" s="115">
        <f t="shared" si="8"/>
        <v>7141.9059999999999</v>
      </c>
      <c r="O624" s="114"/>
      <c r="P624" s="114"/>
      <c r="Q624" s="218"/>
      <c r="R624" s="214"/>
    </row>
    <row r="625" spans="1:18" s="2" customFormat="1" x14ac:dyDescent="0.25">
      <c r="A625" s="210">
        <v>584</v>
      </c>
      <c r="B625" s="66" t="s">
        <v>1346</v>
      </c>
      <c r="C625" s="115">
        <v>9041.2175999999999</v>
      </c>
      <c r="D625" s="114"/>
      <c r="E625" s="114"/>
      <c r="F625" s="114"/>
      <c r="G625" s="114"/>
      <c r="H625" s="114"/>
      <c r="I625" s="114"/>
      <c r="J625" s="114"/>
      <c r="K625" s="114"/>
      <c r="L625" s="114"/>
      <c r="M625" s="115"/>
      <c r="N625" s="115">
        <f t="shared" si="8"/>
        <v>9041.2175999999999</v>
      </c>
      <c r="O625" s="114"/>
      <c r="P625" s="114"/>
      <c r="Q625" s="218"/>
      <c r="R625" s="214"/>
    </row>
    <row r="626" spans="1:18" s="2" customFormat="1" x14ac:dyDescent="0.25">
      <c r="A626" s="210">
        <v>585</v>
      </c>
      <c r="B626" s="66" t="s">
        <v>1347</v>
      </c>
      <c r="C626" s="115">
        <v>14245.455</v>
      </c>
      <c r="D626" s="114"/>
      <c r="E626" s="114"/>
      <c r="F626" s="114"/>
      <c r="G626" s="114"/>
      <c r="H626" s="114"/>
      <c r="I626" s="114"/>
      <c r="J626" s="114"/>
      <c r="K626" s="114"/>
      <c r="L626" s="114"/>
      <c r="M626" s="115"/>
      <c r="N626" s="115">
        <f t="shared" si="8"/>
        <v>14245.455</v>
      </c>
      <c r="O626" s="114"/>
      <c r="P626" s="114"/>
      <c r="Q626" s="218"/>
      <c r="R626" s="214"/>
    </row>
    <row r="627" spans="1:18" s="2" customFormat="1" x14ac:dyDescent="0.25">
      <c r="A627" s="210">
        <v>586</v>
      </c>
      <c r="B627" s="66" t="s">
        <v>1348</v>
      </c>
      <c r="C627" s="115">
        <v>22267.359</v>
      </c>
      <c r="D627" s="114"/>
      <c r="E627" s="114"/>
      <c r="F627" s="114"/>
      <c r="G627" s="114"/>
      <c r="H627" s="114"/>
      <c r="I627" s="114"/>
      <c r="J627" s="114"/>
      <c r="K627" s="114"/>
      <c r="L627" s="114"/>
      <c r="M627" s="115"/>
      <c r="N627" s="115">
        <f t="shared" si="8"/>
        <v>22267.359</v>
      </c>
      <c r="O627" s="114"/>
      <c r="P627" s="114"/>
      <c r="Q627" s="218"/>
      <c r="R627" s="214"/>
    </row>
    <row r="628" spans="1:18" s="2" customFormat="1" ht="22.5" x14ac:dyDescent="0.25">
      <c r="A628" s="210">
        <v>587</v>
      </c>
      <c r="B628" s="66" t="s">
        <v>1349</v>
      </c>
      <c r="C628" s="115">
        <v>3098.6781999999998</v>
      </c>
      <c r="D628" s="114"/>
      <c r="E628" s="114"/>
      <c r="F628" s="114"/>
      <c r="G628" s="114"/>
      <c r="H628" s="114"/>
      <c r="I628" s="114"/>
      <c r="J628" s="114"/>
      <c r="K628" s="114"/>
      <c r="L628" s="114"/>
      <c r="M628" s="115"/>
      <c r="N628" s="115">
        <f t="shared" si="8"/>
        <v>3098.6781999999998</v>
      </c>
      <c r="O628" s="114"/>
      <c r="P628" s="114"/>
      <c r="Q628" s="218"/>
      <c r="R628" s="214"/>
    </row>
    <row r="629" spans="1:18" s="2" customFormat="1" x14ac:dyDescent="0.25">
      <c r="A629" s="210">
        <v>588</v>
      </c>
      <c r="B629" s="66" t="s">
        <v>1350</v>
      </c>
      <c r="C629" s="115">
        <v>5980.9898999999996</v>
      </c>
      <c r="D629" s="114"/>
      <c r="E629" s="114"/>
      <c r="F629" s="114"/>
      <c r="G629" s="114"/>
      <c r="H629" s="114"/>
      <c r="I629" s="114"/>
      <c r="J629" s="114"/>
      <c r="K629" s="114"/>
      <c r="L629" s="114"/>
      <c r="M629" s="115"/>
      <c r="N629" s="115">
        <f t="shared" si="8"/>
        <v>5980.9898999999996</v>
      </c>
      <c r="O629" s="114"/>
      <c r="P629" s="114"/>
      <c r="Q629" s="218"/>
      <c r="R629" s="214"/>
    </row>
    <row r="630" spans="1:18" s="2" customFormat="1" ht="22.5" x14ac:dyDescent="0.25">
      <c r="A630" s="210">
        <v>589</v>
      </c>
      <c r="B630" s="66" t="s">
        <v>1351</v>
      </c>
      <c r="C630" s="115">
        <v>28405.417000000001</v>
      </c>
      <c r="D630" s="114"/>
      <c r="E630" s="114"/>
      <c r="F630" s="114"/>
      <c r="G630" s="114"/>
      <c r="H630" s="114"/>
      <c r="I630" s="114"/>
      <c r="J630" s="114"/>
      <c r="K630" s="114"/>
      <c r="L630" s="114"/>
      <c r="M630" s="115"/>
      <c r="N630" s="115">
        <f t="shared" si="8"/>
        <v>28405.417000000001</v>
      </c>
      <c r="O630" s="114"/>
      <c r="P630" s="114"/>
      <c r="Q630" s="218"/>
      <c r="R630" s="214"/>
    </row>
    <row r="631" spans="1:18" s="2" customFormat="1" x14ac:dyDescent="0.25">
      <c r="A631" s="210">
        <v>590</v>
      </c>
      <c r="B631" s="66" t="s">
        <v>1352</v>
      </c>
      <c r="C631" s="154">
        <v>0</v>
      </c>
      <c r="D631" s="114"/>
      <c r="E631" s="114"/>
      <c r="F631" s="114"/>
      <c r="G631" s="114"/>
      <c r="H631" s="114"/>
      <c r="I631" s="114"/>
      <c r="J631" s="114"/>
      <c r="K631" s="114"/>
      <c r="L631" s="114"/>
      <c r="M631" s="115"/>
      <c r="N631" s="154">
        <f t="shared" si="8"/>
        <v>0</v>
      </c>
      <c r="O631" s="114"/>
      <c r="P631" s="114"/>
      <c r="Q631" s="218"/>
      <c r="R631" s="214"/>
    </row>
    <row r="632" spans="1:18" s="2" customFormat="1" ht="22.5" x14ac:dyDescent="0.25">
      <c r="A632" s="210">
        <v>591</v>
      </c>
      <c r="B632" s="66" t="s">
        <v>1353</v>
      </c>
      <c r="C632" s="115">
        <v>23237.892</v>
      </c>
      <c r="D632" s="114"/>
      <c r="E632" s="114"/>
      <c r="F632" s="114"/>
      <c r="G632" s="114"/>
      <c r="H632" s="114"/>
      <c r="I632" s="114"/>
      <c r="J632" s="114"/>
      <c r="K632" s="114"/>
      <c r="L632" s="114"/>
      <c r="M632" s="115"/>
      <c r="N632" s="115">
        <f t="shared" si="8"/>
        <v>23237.892</v>
      </c>
      <c r="O632" s="114"/>
      <c r="P632" s="114"/>
      <c r="Q632" s="218"/>
      <c r="R632" s="214"/>
    </row>
    <row r="633" spans="1:18" s="2" customFormat="1" ht="22.5" x14ac:dyDescent="0.25">
      <c r="A633" s="210">
        <v>592</v>
      </c>
      <c r="B633" s="66" t="s">
        <v>1354</v>
      </c>
      <c r="C633" s="115">
        <v>1256.7039</v>
      </c>
      <c r="D633" s="114"/>
      <c r="E633" s="114"/>
      <c r="F633" s="114"/>
      <c r="G633" s="114"/>
      <c r="H633" s="114"/>
      <c r="I633" s="114"/>
      <c r="J633" s="114"/>
      <c r="K633" s="114"/>
      <c r="L633" s="114"/>
      <c r="M633" s="115"/>
      <c r="N633" s="115">
        <f t="shared" si="8"/>
        <v>1256.7039</v>
      </c>
      <c r="O633" s="114"/>
      <c r="P633" s="114"/>
      <c r="Q633" s="218"/>
      <c r="R633" s="214"/>
    </row>
    <row r="634" spans="1:18" s="2" customFormat="1" ht="22.5" x14ac:dyDescent="0.25">
      <c r="A634" s="210">
        <v>593</v>
      </c>
      <c r="B634" s="66" t="s">
        <v>1355</v>
      </c>
      <c r="C634" s="115">
        <f>5716.8792+4568.8305</f>
        <v>10285.709699999999</v>
      </c>
      <c r="D634" s="114"/>
      <c r="E634" s="114"/>
      <c r="F634" s="114"/>
      <c r="G634" s="114"/>
      <c r="H634" s="114"/>
      <c r="I634" s="114"/>
      <c r="J634" s="114"/>
      <c r="K634" s="114"/>
      <c r="L634" s="114"/>
      <c r="M634" s="115"/>
      <c r="N634" s="115">
        <f t="shared" si="8"/>
        <v>10285.709699999999</v>
      </c>
      <c r="O634" s="114"/>
      <c r="P634" s="114"/>
      <c r="Q634" s="218"/>
      <c r="R634" s="214"/>
    </row>
    <row r="635" spans="1:18" s="2" customFormat="1" x14ac:dyDescent="0.25">
      <c r="A635" s="210">
        <v>594</v>
      </c>
      <c r="B635" s="66" t="s">
        <v>1356</v>
      </c>
      <c r="C635" s="115">
        <v>4470.5792000000001</v>
      </c>
      <c r="D635" s="114"/>
      <c r="E635" s="114"/>
      <c r="F635" s="114"/>
      <c r="G635" s="114"/>
      <c r="H635" s="114"/>
      <c r="I635" s="114"/>
      <c r="J635" s="114"/>
      <c r="K635" s="114"/>
      <c r="L635" s="114"/>
      <c r="M635" s="115"/>
      <c r="N635" s="115">
        <f t="shared" si="8"/>
        <v>4470.5792000000001</v>
      </c>
      <c r="O635" s="114"/>
      <c r="P635" s="114"/>
      <c r="Q635" s="218"/>
      <c r="R635" s="214"/>
    </row>
    <row r="636" spans="1:18" s="2" customFormat="1" ht="22.5" x14ac:dyDescent="0.25">
      <c r="A636" s="210">
        <v>595</v>
      </c>
      <c r="B636" s="66" t="s">
        <v>1357</v>
      </c>
      <c r="C636" s="115">
        <v>3604.2260999999999</v>
      </c>
      <c r="D636" s="114"/>
      <c r="E636" s="114"/>
      <c r="F636" s="114"/>
      <c r="G636" s="114"/>
      <c r="H636" s="114"/>
      <c r="I636" s="114"/>
      <c r="J636" s="114"/>
      <c r="K636" s="114"/>
      <c r="L636" s="114"/>
      <c r="M636" s="115"/>
      <c r="N636" s="115">
        <f t="shared" si="8"/>
        <v>3604.2260999999999</v>
      </c>
      <c r="O636" s="114"/>
      <c r="P636" s="114"/>
      <c r="Q636" s="218"/>
      <c r="R636" s="214"/>
    </row>
    <row r="637" spans="1:18" s="2" customFormat="1" ht="22.5" x14ac:dyDescent="0.25">
      <c r="A637" s="210">
        <v>596</v>
      </c>
      <c r="B637" s="66" t="s">
        <v>1358</v>
      </c>
      <c r="C637" s="115">
        <v>12842.3</v>
      </c>
      <c r="D637" s="114"/>
      <c r="E637" s="114"/>
      <c r="F637" s="114"/>
      <c r="G637" s="114"/>
      <c r="H637" s="114"/>
      <c r="I637" s="114"/>
      <c r="J637" s="114"/>
      <c r="K637" s="114"/>
      <c r="L637" s="114"/>
      <c r="M637" s="115"/>
      <c r="N637" s="115">
        <f t="shared" si="8"/>
        <v>12842.3</v>
      </c>
      <c r="O637" s="114"/>
      <c r="P637" s="114"/>
      <c r="Q637" s="218"/>
      <c r="R637" s="214"/>
    </row>
    <row r="638" spans="1:18" s="2" customFormat="1" ht="22.5" x14ac:dyDescent="0.25">
      <c r="A638" s="210">
        <v>597</v>
      </c>
      <c r="B638" s="66" t="s">
        <v>1359</v>
      </c>
      <c r="C638" s="115">
        <v>4140.4570999999996</v>
      </c>
      <c r="D638" s="114"/>
      <c r="E638" s="114"/>
      <c r="F638" s="114"/>
      <c r="G638" s="114"/>
      <c r="H638" s="114"/>
      <c r="I638" s="114"/>
      <c r="J638" s="114"/>
      <c r="K638" s="114"/>
      <c r="L638" s="114"/>
      <c r="M638" s="115"/>
      <c r="N638" s="115">
        <f t="shared" si="8"/>
        <v>4140.4570999999996</v>
      </c>
      <c r="O638" s="114"/>
      <c r="P638" s="114"/>
      <c r="Q638" s="218"/>
      <c r="R638" s="214"/>
    </row>
    <row r="639" spans="1:18" s="2" customFormat="1" ht="22.5" x14ac:dyDescent="0.25">
      <c r="A639" s="210">
        <v>598</v>
      </c>
      <c r="B639" s="66" t="s">
        <v>1360</v>
      </c>
      <c r="C639" s="115">
        <v>7834.3499000000002</v>
      </c>
      <c r="D639" s="114"/>
      <c r="E639" s="114"/>
      <c r="F639" s="114"/>
      <c r="G639" s="114"/>
      <c r="H639" s="114"/>
      <c r="I639" s="114"/>
      <c r="J639" s="114"/>
      <c r="K639" s="114"/>
      <c r="L639" s="114"/>
      <c r="M639" s="115"/>
      <c r="N639" s="115">
        <f t="shared" si="8"/>
        <v>7834.3499000000002</v>
      </c>
      <c r="O639" s="114"/>
      <c r="P639" s="114"/>
      <c r="Q639" s="218"/>
      <c r="R639" s="214"/>
    </row>
    <row r="640" spans="1:18" s="2" customFormat="1" x14ac:dyDescent="0.25">
      <c r="A640" s="210">
        <v>599</v>
      </c>
      <c r="B640" s="66" t="s">
        <v>1361</v>
      </c>
      <c r="C640" s="115">
        <v>6608.2340000000004</v>
      </c>
      <c r="D640" s="114"/>
      <c r="E640" s="114"/>
      <c r="F640" s="114"/>
      <c r="G640" s="114"/>
      <c r="H640" s="114"/>
      <c r="I640" s="114"/>
      <c r="J640" s="114"/>
      <c r="K640" s="114"/>
      <c r="L640" s="114"/>
      <c r="M640" s="115"/>
      <c r="N640" s="115">
        <f t="shared" si="8"/>
        <v>6608.2340000000004</v>
      </c>
      <c r="O640" s="114"/>
      <c r="P640" s="114"/>
      <c r="Q640" s="218"/>
      <c r="R640" s="214"/>
    </row>
    <row r="641" spans="1:18" s="2" customFormat="1" ht="22.5" x14ac:dyDescent="0.25">
      <c r="A641" s="210">
        <v>600</v>
      </c>
      <c r="B641" s="66" t="s">
        <v>1362</v>
      </c>
      <c r="C641" s="115">
        <v>4932.6499999999996</v>
      </c>
      <c r="D641" s="114"/>
      <c r="E641" s="114"/>
      <c r="F641" s="114"/>
      <c r="G641" s="114"/>
      <c r="H641" s="114"/>
      <c r="I641" s="114"/>
      <c r="J641" s="114"/>
      <c r="K641" s="114"/>
      <c r="L641" s="114"/>
      <c r="M641" s="115"/>
      <c r="N641" s="115">
        <f t="shared" si="8"/>
        <v>4932.6499999999996</v>
      </c>
      <c r="O641" s="114"/>
      <c r="P641" s="114"/>
      <c r="Q641" s="218"/>
      <c r="R641" s="214"/>
    </row>
    <row r="642" spans="1:18" s="2" customFormat="1" ht="22.5" x14ac:dyDescent="0.25">
      <c r="A642" s="210">
        <v>601</v>
      </c>
      <c r="B642" s="66" t="s">
        <v>1363</v>
      </c>
      <c r="C642" s="115">
        <v>2458.2629999999999</v>
      </c>
      <c r="D642" s="114"/>
      <c r="E642" s="114"/>
      <c r="F642" s="114"/>
      <c r="G642" s="114"/>
      <c r="H642" s="114"/>
      <c r="I642" s="114"/>
      <c r="J642" s="114"/>
      <c r="K642" s="114"/>
      <c r="L642" s="114"/>
      <c r="M642" s="115"/>
      <c r="N642" s="115">
        <f t="shared" si="8"/>
        <v>2458.2629999999999</v>
      </c>
      <c r="O642" s="114"/>
      <c r="P642" s="114"/>
      <c r="Q642" s="218"/>
      <c r="R642" s="214"/>
    </row>
    <row r="643" spans="1:18" s="2" customFormat="1" x14ac:dyDescent="0.25">
      <c r="A643" s="210">
        <v>602</v>
      </c>
      <c r="B643" s="66" t="s">
        <v>1364</v>
      </c>
      <c r="C643" s="115">
        <v>2463.9245000000001</v>
      </c>
      <c r="D643" s="114"/>
      <c r="E643" s="114"/>
      <c r="F643" s="114"/>
      <c r="G643" s="114"/>
      <c r="H643" s="114"/>
      <c r="I643" s="114"/>
      <c r="J643" s="114"/>
      <c r="K643" s="114"/>
      <c r="L643" s="114"/>
      <c r="M643" s="115"/>
      <c r="N643" s="115">
        <f t="shared" si="8"/>
        <v>2463.9245000000001</v>
      </c>
      <c r="O643" s="114"/>
      <c r="P643" s="114"/>
      <c r="Q643" s="218"/>
      <c r="R643" s="214"/>
    </row>
    <row r="644" spans="1:18" s="2" customFormat="1" ht="22.5" x14ac:dyDescent="0.25">
      <c r="A644" s="210">
        <v>603</v>
      </c>
      <c r="B644" s="66" t="s">
        <v>1365</v>
      </c>
      <c r="C644" s="115">
        <v>5112.3694999999998</v>
      </c>
      <c r="D644" s="114"/>
      <c r="E644" s="114"/>
      <c r="F644" s="114"/>
      <c r="G644" s="114"/>
      <c r="H644" s="114"/>
      <c r="I644" s="114"/>
      <c r="J644" s="114"/>
      <c r="K644" s="114"/>
      <c r="L644" s="114"/>
      <c r="M644" s="115"/>
      <c r="N644" s="115">
        <f t="shared" si="8"/>
        <v>5112.3694999999998</v>
      </c>
      <c r="O644" s="114"/>
      <c r="P644" s="114"/>
      <c r="Q644" s="218"/>
      <c r="R644" s="214"/>
    </row>
    <row r="645" spans="1:18" s="2" customFormat="1" ht="22.5" x14ac:dyDescent="0.25">
      <c r="A645" s="210">
        <v>604</v>
      </c>
      <c r="B645" s="66" t="s">
        <v>1366</v>
      </c>
      <c r="C645" s="115">
        <v>8945.0930000000008</v>
      </c>
      <c r="D645" s="114"/>
      <c r="E645" s="114"/>
      <c r="F645" s="114"/>
      <c r="G645" s="114"/>
      <c r="H645" s="114"/>
      <c r="I645" s="114"/>
      <c r="J645" s="114"/>
      <c r="K645" s="114"/>
      <c r="L645" s="114"/>
      <c r="M645" s="115"/>
      <c r="N645" s="115">
        <f t="shared" si="8"/>
        <v>8945.0930000000008</v>
      </c>
      <c r="O645" s="114"/>
      <c r="P645" s="114"/>
      <c r="Q645" s="218"/>
      <c r="R645" s="214"/>
    </row>
    <row r="646" spans="1:18" s="2" customFormat="1" ht="22.5" x14ac:dyDescent="0.25">
      <c r="A646" s="210">
        <v>605</v>
      </c>
      <c r="B646" s="66" t="s">
        <v>1367</v>
      </c>
      <c r="C646" s="115">
        <v>6809.7695000000003</v>
      </c>
      <c r="D646" s="114"/>
      <c r="E646" s="114"/>
      <c r="F646" s="114"/>
      <c r="G646" s="114"/>
      <c r="H646" s="114"/>
      <c r="I646" s="114"/>
      <c r="J646" s="114"/>
      <c r="K646" s="114"/>
      <c r="L646" s="114"/>
      <c r="M646" s="115"/>
      <c r="N646" s="115">
        <f t="shared" si="8"/>
        <v>6809.7695000000003</v>
      </c>
      <c r="O646" s="114"/>
      <c r="P646" s="114"/>
      <c r="Q646" s="218"/>
      <c r="R646" s="214"/>
    </row>
    <row r="647" spans="1:18" s="2" customFormat="1" x14ac:dyDescent="0.25">
      <c r="A647" s="210">
        <v>606</v>
      </c>
      <c r="B647" s="66" t="s">
        <v>1368</v>
      </c>
      <c r="C647" s="115">
        <v>2878.7797</v>
      </c>
      <c r="D647" s="142"/>
      <c r="E647" s="142"/>
      <c r="F647" s="142"/>
      <c r="G647" s="142"/>
      <c r="H647" s="142"/>
      <c r="I647" s="142"/>
      <c r="J647" s="142"/>
      <c r="K647" s="142"/>
      <c r="L647" s="142"/>
      <c r="M647" s="112"/>
      <c r="N647" s="115">
        <f t="shared" si="8"/>
        <v>2878.7797</v>
      </c>
      <c r="O647" s="68"/>
      <c r="P647" s="68"/>
      <c r="Q647" s="218"/>
      <c r="R647" s="214"/>
    </row>
    <row r="648" spans="1:18" s="2" customFormat="1" ht="22.5" x14ac:dyDescent="0.25">
      <c r="A648" s="210">
        <v>607</v>
      </c>
      <c r="B648" s="66" t="s">
        <v>1369</v>
      </c>
      <c r="C648" s="115">
        <v>10762.302</v>
      </c>
      <c r="D648" s="142"/>
      <c r="E648" s="142"/>
      <c r="F648" s="142"/>
      <c r="G648" s="142"/>
      <c r="H648" s="142"/>
      <c r="I648" s="142"/>
      <c r="J648" s="142"/>
      <c r="K648" s="142"/>
      <c r="L648" s="142"/>
      <c r="M648" s="112"/>
      <c r="N648" s="115">
        <f t="shared" si="8"/>
        <v>10762.302</v>
      </c>
      <c r="O648" s="68"/>
      <c r="P648" s="68"/>
      <c r="Q648" s="218"/>
      <c r="R648" s="214"/>
    </row>
    <row r="649" spans="1:18" s="2" customFormat="1" x14ac:dyDescent="0.25">
      <c r="A649" s="210">
        <v>608</v>
      </c>
      <c r="B649" s="66" t="s">
        <v>1370</v>
      </c>
      <c r="C649" s="115">
        <v>5514.0583999999999</v>
      </c>
      <c r="D649" s="142"/>
      <c r="E649" s="142"/>
      <c r="F649" s="142"/>
      <c r="G649" s="142"/>
      <c r="H649" s="142"/>
      <c r="I649" s="142"/>
      <c r="J649" s="142"/>
      <c r="K649" s="142"/>
      <c r="L649" s="142"/>
      <c r="M649" s="112"/>
      <c r="N649" s="115">
        <f t="shared" si="8"/>
        <v>5514.0583999999999</v>
      </c>
      <c r="O649" s="68"/>
      <c r="P649" s="68"/>
      <c r="Q649" s="218"/>
      <c r="R649" s="214"/>
    </row>
    <row r="650" spans="1:18" s="2" customFormat="1" ht="22.5" x14ac:dyDescent="0.25">
      <c r="A650" s="210">
        <v>609</v>
      </c>
      <c r="B650" s="66" t="s">
        <v>1371</v>
      </c>
      <c r="C650" s="154">
        <v>0</v>
      </c>
      <c r="D650" s="142"/>
      <c r="E650" s="142"/>
      <c r="F650" s="142"/>
      <c r="G650" s="142"/>
      <c r="H650" s="142"/>
      <c r="I650" s="142"/>
      <c r="J650" s="142"/>
      <c r="K650" s="142"/>
      <c r="L650" s="142"/>
      <c r="M650" s="112"/>
      <c r="N650" s="154">
        <f t="shared" si="8"/>
        <v>0</v>
      </c>
      <c r="O650" s="68"/>
      <c r="P650" s="68"/>
      <c r="Q650" s="218"/>
      <c r="R650" s="214"/>
    </row>
    <row r="651" spans="1:18" s="2" customFormat="1" x14ac:dyDescent="0.25">
      <c r="A651" s="210">
        <v>610</v>
      </c>
      <c r="B651" s="66" t="s">
        <v>1372</v>
      </c>
      <c r="C651" s="115">
        <v>7013.6742999999997</v>
      </c>
      <c r="D651" s="142"/>
      <c r="E651" s="142"/>
      <c r="F651" s="142"/>
      <c r="G651" s="142"/>
      <c r="H651" s="142"/>
      <c r="I651" s="142"/>
      <c r="J651" s="142"/>
      <c r="K651" s="142"/>
      <c r="L651" s="142"/>
      <c r="M651" s="112"/>
      <c r="N651" s="115">
        <f t="shared" si="8"/>
        <v>7013.6742999999997</v>
      </c>
      <c r="O651" s="68"/>
      <c r="P651" s="68"/>
      <c r="Q651" s="218"/>
      <c r="R651" s="214"/>
    </row>
    <row r="652" spans="1:18" s="2" customFormat="1" ht="22.5" x14ac:dyDescent="0.25">
      <c r="A652" s="210">
        <v>611</v>
      </c>
      <c r="B652" s="66" t="s">
        <v>1373</v>
      </c>
      <c r="C652" s="154">
        <v>0</v>
      </c>
      <c r="D652" s="142"/>
      <c r="E652" s="142"/>
      <c r="F652" s="142"/>
      <c r="G652" s="142"/>
      <c r="H652" s="142"/>
      <c r="I652" s="142"/>
      <c r="J652" s="142"/>
      <c r="K652" s="142"/>
      <c r="L652" s="142"/>
      <c r="M652" s="112"/>
      <c r="N652" s="154">
        <f t="shared" si="8"/>
        <v>0</v>
      </c>
      <c r="O652" s="68"/>
      <c r="P652" s="68"/>
      <c r="Q652" s="218"/>
      <c r="R652" s="214"/>
    </row>
    <row r="653" spans="1:18" s="2" customFormat="1" ht="22.5" x14ac:dyDescent="0.25">
      <c r="A653" s="210">
        <v>612</v>
      </c>
      <c r="B653" s="66" t="s">
        <v>1476</v>
      </c>
      <c r="C653" s="115">
        <v>2547.81</v>
      </c>
      <c r="D653" s="142"/>
      <c r="E653" s="142"/>
      <c r="F653" s="142"/>
      <c r="G653" s="142"/>
      <c r="H653" s="142"/>
      <c r="I653" s="142"/>
      <c r="J653" s="142"/>
      <c r="K653" s="142"/>
      <c r="L653" s="142"/>
      <c r="M653" s="112"/>
      <c r="N653" s="115">
        <f t="shared" si="8"/>
        <v>2547.81</v>
      </c>
      <c r="O653" s="68"/>
      <c r="P653" s="68"/>
      <c r="Q653" s="218"/>
      <c r="R653" s="214"/>
    </row>
    <row r="654" spans="1:18" s="2" customFormat="1" ht="22.5" x14ac:dyDescent="0.25">
      <c r="A654" s="210">
        <v>613</v>
      </c>
      <c r="B654" s="66" t="s">
        <v>1374</v>
      </c>
      <c r="C654" s="115">
        <v>4800.848</v>
      </c>
      <c r="D654" s="142"/>
      <c r="E654" s="142"/>
      <c r="F654" s="142"/>
      <c r="G654" s="142"/>
      <c r="H654" s="142"/>
      <c r="I654" s="142"/>
      <c r="J654" s="142"/>
      <c r="K654" s="142"/>
      <c r="L654" s="142"/>
      <c r="M654" s="112"/>
      <c r="N654" s="115">
        <f t="shared" si="8"/>
        <v>4800.848</v>
      </c>
      <c r="O654" s="68"/>
      <c r="P654" s="68"/>
      <c r="Q654" s="218"/>
      <c r="R654" s="214"/>
    </row>
    <row r="655" spans="1:18" s="2" customFormat="1" ht="22.5" x14ac:dyDescent="0.25">
      <c r="A655" s="210">
        <v>614</v>
      </c>
      <c r="B655" s="66" t="s">
        <v>1375</v>
      </c>
      <c r="C655" s="115">
        <v>4352.7880999999998</v>
      </c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3">
        <f>C655</f>
        <v>4352.7880999999998</v>
      </c>
      <c r="P655" s="68"/>
      <c r="Q655" s="218"/>
      <c r="R655" s="214"/>
    </row>
    <row r="656" spans="1:18" s="2" customFormat="1" x14ac:dyDescent="0.25">
      <c r="A656" s="210">
        <v>615</v>
      </c>
      <c r="B656" s="66" t="s">
        <v>1376</v>
      </c>
      <c r="C656" s="115">
        <v>32293.133999999998</v>
      </c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3">
        <f t="shared" ref="O656:O671" si="9">C656</f>
        <v>32293.133999999998</v>
      </c>
      <c r="P656" s="68"/>
      <c r="Q656" s="218"/>
      <c r="R656" s="214"/>
    </row>
    <row r="657" spans="1:18" s="2" customFormat="1" x14ac:dyDescent="0.25">
      <c r="A657" s="210">
        <v>616</v>
      </c>
      <c r="B657" s="66" t="s">
        <v>1377</v>
      </c>
      <c r="C657" s="115">
        <v>34467.502</v>
      </c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3">
        <f t="shared" si="9"/>
        <v>34467.502</v>
      </c>
      <c r="P657" s="68"/>
      <c r="Q657" s="218"/>
      <c r="R657" s="214"/>
    </row>
    <row r="658" spans="1:18" s="2" customFormat="1" x14ac:dyDescent="0.25">
      <c r="A658" s="210">
        <v>617</v>
      </c>
      <c r="B658" s="66" t="s">
        <v>1378</v>
      </c>
      <c r="C658" s="115">
        <v>53412.792999999998</v>
      </c>
      <c r="D658" s="142"/>
      <c r="E658" s="142"/>
      <c r="F658" s="142"/>
      <c r="G658" s="142"/>
      <c r="H658" s="142"/>
      <c r="I658" s="142"/>
      <c r="J658" s="142"/>
      <c r="K658" s="142"/>
      <c r="L658" s="142"/>
      <c r="M658" s="142"/>
      <c r="N658" s="142"/>
      <c r="O658" s="143">
        <f t="shared" si="9"/>
        <v>53412.792999999998</v>
      </c>
      <c r="P658" s="68"/>
      <c r="Q658" s="218"/>
      <c r="R658" s="214"/>
    </row>
    <row r="659" spans="1:18" s="2" customFormat="1" x14ac:dyDescent="0.25">
      <c r="A659" s="210">
        <v>618</v>
      </c>
      <c r="B659" s="66" t="s">
        <v>1379</v>
      </c>
      <c r="C659" s="115">
        <v>17759.977999999999</v>
      </c>
      <c r="D659" s="142"/>
      <c r="E659" s="142"/>
      <c r="F659" s="142"/>
      <c r="G659" s="142"/>
      <c r="H659" s="142"/>
      <c r="I659" s="142"/>
      <c r="J659" s="142"/>
      <c r="K659" s="142"/>
      <c r="L659" s="142"/>
      <c r="M659" s="142"/>
      <c r="N659" s="142"/>
      <c r="O659" s="143">
        <f t="shared" si="9"/>
        <v>17759.977999999999</v>
      </c>
      <c r="P659" s="68"/>
      <c r="Q659" s="218"/>
      <c r="R659" s="214"/>
    </row>
    <row r="660" spans="1:18" s="2" customFormat="1" x14ac:dyDescent="0.25">
      <c r="A660" s="210">
        <v>619</v>
      </c>
      <c r="B660" s="66" t="s">
        <v>1380</v>
      </c>
      <c r="C660" s="115">
        <v>8280.9140000000007</v>
      </c>
      <c r="D660" s="142"/>
      <c r="E660" s="142"/>
      <c r="F660" s="142"/>
      <c r="G660" s="142"/>
      <c r="H660" s="142"/>
      <c r="I660" s="142"/>
      <c r="J660" s="142"/>
      <c r="K660" s="142"/>
      <c r="L660" s="142"/>
      <c r="M660" s="142"/>
      <c r="N660" s="142"/>
      <c r="O660" s="143">
        <f t="shared" si="9"/>
        <v>8280.9140000000007</v>
      </c>
      <c r="P660" s="68"/>
      <c r="Q660" s="218"/>
      <c r="R660" s="214"/>
    </row>
    <row r="661" spans="1:18" s="2" customFormat="1" ht="22.5" x14ac:dyDescent="0.25">
      <c r="A661" s="210">
        <v>620</v>
      </c>
      <c r="B661" s="66" t="s">
        <v>1381</v>
      </c>
      <c r="C661" s="115">
        <v>6113.7057999999997</v>
      </c>
      <c r="D661" s="142"/>
      <c r="E661" s="142"/>
      <c r="F661" s="142"/>
      <c r="G661" s="142"/>
      <c r="H661" s="142"/>
      <c r="I661" s="142"/>
      <c r="J661" s="142"/>
      <c r="K661" s="142"/>
      <c r="L661" s="142"/>
      <c r="M661" s="142"/>
      <c r="N661" s="142"/>
      <c r="O661" s="143">
        <f t="shared" si="9"/>
        <v>6113.7057999999997</v>
      </c>
      <c r="P661" s="68"/>
      <c r="Q661" s="218"/>
      <c r="R661" s="214"/>
    </row>
    <row r="662" spans="1:18" s="2" customFormat="1" x14ac:dyDescent="0.25">
      <c r="A662" s="210">
        <v>621</v>
      </c>
      <c r="B662" s="66" t="s">
        <v>1382</v>
      </c>
      <c r="C662" s="115">
        <v>3284.0302000000001</v>
      </c>
      <c r="D662" s="142"/>
      <c r="E662" s="142"/>
      <c r="F662" s="142"/>
      <c r="G662" s="142"/>
      <c r="H662" s="142"/>
      <c r="I662" s="142"/>
      <c r="J662" s="142"/>
      <c r="K662" s="142"/>
      <c r="L662" s="142"/>
      <c r="M662" s="142"/>
      <c r="N662" s="142"/>
      <c r="O662" s="143">
        <f t="shared" si="9"/>
        <v>3284.0302000000001</v>
      </c>
      <c r="P662" s="68"/>
      <c r="Q662" s="218"/>
      <c r="R662" s="214"/>
    </row>
    <row r="663" spans="1:18" s="2" customFormat="1" ht="22.5" x14ac:dyDescent="0.25">
      <c r="A663" s="210">
        <v>622</v>
      </c>
      <c r="B663" s="66" t="s">
        <v>1383</v>
      </c>
      <c r="C663" s="115">
        <v>11996.709000000001</v>
      </c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3">
        <f t="shared" si="9"/>
        <v>11996.709000000001</v>
      </c>
      <c r="P663" s="68"/>
      <c r="Q663" s="218"/>
      <c r="R663" s="214"/>
    </row>
    <row r="664" spans="1:18" s="2" customFormat="1" ht="22.5" x14ac:dyDescent="0.25">
      <c r="A664" s="210">
        <v>623</v>
      </c>
      <c r="B664" s="66" t="s">
        <v>1384</v>
      </c>
      <c r="C664" s="115">
        <v>5762.5227000000004</v>
      </c>
      <c r="D664" s="142"/>
      <c r="E664" s="142"/>
      <c r="F664" s="142"/>
      <c r="G664" s="142"/>
      <c r="H664" s="142"/>
      <c r="I664" s="142"/>
      <c r="J664" s="142"/>
      <c r="K664" s="142"/>
      <c r="L664" s="142"/>
      <c r="M664" s="142"/>
      <c r="N664" s="142"/>
      <c r="O664" s="143">
        <f t="shared" si="9"/>
        <v>5762.5227000000004</v>
      </c>
      <c r="P664" s="68"/>
      <c r="Q664" s="218"/>
      <c r="R664" s="214"/>
    </row>
    <row r="665" spans="1:18" s="2" customFormat="1" ht="22.5" x14ac:dyDescent="0.25">
      <c r="A665" s="210">
        <v>624</v>
      </c>
      <c r="B665" s="66" t="s">
        <v>1385</v>
      </c>
      <c r="C665" s="115">
        <v>7233.518</v>
      </c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143">
        <f t="shared" si="9"/>
        <v>7233.518</v>
      </c>
      <c r="P665" s="68"/>
      <c r="Q665" s="218"/>
      <c r="R665" s="214"/>
    </row>
    <row r="666" spans="1:18" s="2" customFormat="1" ht="22.5" x14ac:dyDescent="0.25">
      <c r="A666" s="210">
        <v>625</v>
      </c>
      <c r="B666" s="66" t="s">
        <v>1386</v>
      </c>
      <c r="C666" s="115">
        <v>8917.9074999999993</v>
      </c>
      <c r="D666" s="142"/>
      <c r="E666" s="142"/>
      <c r="F666" s="142"/>
      <c r="G666" s="142"/>
      <c r="H666" s="142"/>
      <c r="I666" s="142"/>
      <c r="J666" s="142"/>
      <c r="K666" s="142"/>
      <c r="L666" s="142"/>
      <c r="M666" s="142"/>
      <c r="N666" s="142"/>
      <c r="O666" s="143">
        <f t="shared" si="9"/>
        <v>8917.9074999999993</v>
      </c>
      <c r="P666" s="68"/>
      <c r="Q666" s="218"/>
      <c r="R666" s="214"/>
    </row>
    <row r="667" spans="1:18" s="2" customFormat="1" ht="22.5" x14ac:dyDescent="0.25">
      <c r="A667" s="210">
        <v>626</v>
      </c>
      <c r="B667" s="66" t="s">
        <v>1387</v>
      </c>
      <c r="C667" s="115">
        <v>3289.5272</v>
      </c>
      <c r="D667" s="142"/>
      <c r="E667" s="142"/>
      <c r="F667" s="142"/>
      <c r="G667" s="142"/>
      <c r="H667" s="142"/>
      <c r="I667" s="142"/>
      <c r="J667" s="142"/>
      <c r="K667" s="142"/>
      <c r="L667" s="142"/>
      <c r="M667" s="142"/>
      <c r="N667" s="142"/>
      <c r="O667" s="143">
        <f t="shared" si="9"/>
        <v>3289.5272</v>
      </c>
      <c r="P667" s="68"/>
      <c r="Q667" s="218"/>
      <c r="R667" s="214"/>
    </row>
    <row r="668" spans="1:18" s="2" customFormat="1" ht="22.5" x14ac:dyDescent="0.25">
      <c r="A668" s="210">
        <v>627</v>
      </c>
      <c r="B668" s="66" t="s">
        <v>1388</v>
      </c>
      <c r="C668" s="115">
        <v>15625.706</v>
      </c>
      <c r="D668" s="142"/>
      <c r="E668" s="142"/>
      <c r="F668" s="142"/>
      <c r="G668" s="142"/>
      <c r="H668" s="142"/>
      <c r="I668" s="142"/>
      <c r="J668" s="142"/>
      <c r="K668" s="142"/>
      <c r="L668" s="142"/>
      <c r="M668" s="142"/>
      <c r="N668" s="142"/>
      <c r="O668" s="143">
        <f t="shared" si="9"/>
        <v>15625.706</v>
      </c>
      <c r="P668" s="68"/>
      <c r="Q668" s="218"/>
      <c r="R668" s="214"/>
    </row>
    <row r="669" spans="1:18" s="2" customFormat="1" ht="33.75" x14ac:dyDescent="0.25">
      <c r="A669" s="210">
        <v>628</v>
      </c>
      <c r="B669" s="66" t="s">
        <v>1389</v>
      </c>
      <c r="C669" s="115">
        <v>2446.9920999999999</v>
      </c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3">
        <f t="shared" si="9"/>
        <v>2446.9920999999999</v>
      </c>
      <c r="P669" s="68"/>
      <c r="Q669" s="218"/>
      <c r="R669" s="214"/>
    </row>
    <row r="670" spans="1:18" s="2" customFormat="1" ht="22.5" x14ac:dyDescent="0.25">
      <c r="A670" s="210">
        <v>629</v>
      </c>
      <c r="B670" s="66" t="s">
        <v>1390</v>
      </c>
      <c r="C670" s="115">
        <v>7175.0312999999996</v>
      </c>
      <c r="D670" s="142"/>
      <c r="E670" s="142"/>
      <c r="F670" s="142"/>
      <c r="G670" s="142"/>
      <c r="H670" s="142"/>
      <c r="I670" s="142"/>
      <c r="J670" s="142"/>
      <c r="K670" s="142"/>
      <c r="L670" s="142"/>
      <c r="M670" s="142"/>
      <c r="N670" s="142"/>
      <c r="O670" s="143">
        <f t="shared" si="9"/>
        <v>7175.0312999999996</v>
      </c>
      <c r="P670" s="68"/>
      <c r="Q670" s="218"/>
      <c r="R670" s="214"/>
    </row>
    <row r="671" spans="1:18" s="2" customFormat="1" ht="33.75" x14ac:dyDescent="0.25">
      <c r="A671" s="210">
        <v>630</v>
      </c>
      <c r="B671" s="66" t="s">
        <v>1391</v>
      </c>
      <c r="C671" s="115">
        <v>3879.8697999999999</v>
      </c>
      <c r="D671" s="142"/>
      <c r="E671" s="142"/>
      <c r="F671" s="142"/>
      <c r="G671" s="142"/>
      <c r="H671" s="142"/>
      <c r="I671" s="142"/>
      <c r="J671" s="142"/>
      <c r="K671" s="142"/>
      <c r="L671" s="142"/>
      <c r="M671" s="142"/>
      <c r="N671" s="142"/>
      <c r="O671" s="143">
        <f t="shared" si="9"/>
        <v>3879.8697999999999</v>
      </c>
      <c r="P671" s="68"/>
      <c r="Q671" s="218"/>
      <c r="R671" s="214"/>
    </row>
    <row r="672" spans="1:18" s="2" customFormat="1" ht="22.5" x14ac:dyDescent="0.25">
      <c r="A672" s="210">
        <v>631</v>
      </c>
      <c r="B672" s="66" t="s">
        <v>1392</v>
      </c>
      <c r="C672" s="115">
        <v>4909.223</v>
      </c>
      <c r="D672" s="142"/>
      <c r="E672" s="142"/>
      <c r="F672" s="142"/>
      <c r="G672" s="142"/>
      <c r="H672" s="142"/>
      <c r="I672" s="142"/>
      <c r="J672" s="142"/>
      <c r="K672" s="142"/>
      <c r="L672" s="142"/>
      <c r="M672" s="142"/>
      <c r="N672" s="142"/>
      <c r="O672" s="68"/>
      <c r="P672" s="143">
        <f>C672</f>
        <v>4909.223</v>
      </c>
      <c r="Q672" s="218"/>
      <c r="R672" s="214"/>
    </row>
    <row r="673" spans="1:18" s="2" customFormat="1" x14ac:dyDescent="0.25">
      <c r="A673" s="210">
        <v>632</v>
      </c>
      <c r="B673" s="66" t="s">
        <v>1393</v>
      </c>
      <c r="C673" s="115">
        <v>23807.279999999999</v>
      </c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68"/>
      <c r="P673" s="143">
        <f t="shared" ref="P673:P736" si="10">C673</f>
        <v>23807.279999999999</v>
      </c>
      <c r="Q673" s="218"/>
      <c r="R673" s="214"/>
    </row>
    <row r="674" spans="1:18" s="2" customFormat="1" ht="22.5" x14ac:dyDescent="0.25">
      <c r="A674" s="210">
        <v>633</v>
      </c>
      <c r="B674" s="66" t="s">
        <v>1394</v>
      </c>
      <c r="C674" s="115">
        <v>39565.46</v>
      </c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2"/>
      <c r="O674" s="68"/>
      <c r="P674" s="143">
        <f t="shared" si="10"/>
        <v>39565.46</v>
      </c>
      <c r="Q674" s="218"/>
      <c r="R674" s="214"/>
    </row>
    <row r="675" spans="1:18" s="2" customFormat="1" x14ac:dyDescent="0.25">
      <c r="A675" s="210">
        <v>634</v>
      </c>
      <c r="B675" s="66" t="s">
        <v>1395</v>
      </c>
      <c r="C675" s="115">
        <v>17920.61</v>
      </c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68"/>
      <c r="P675" s="143">
        <f t="shared" si="10"/>
        <v>17920.61</v>
      </c>
      <c r="Q675" s="218"/>
      <c r="R675" s="214"/>
    </row>
    <row r="676" spans="1:18" s="2" customFormat="1" x14ac:dyDescent="0.25">
      <c r="A676" s="210">
        <v>635</v>
      </c>
      <c r="B676" s="66" t="s">
        <v>1396</v>
      </c>
      <c r="C676" s="115">
        <v>17420.87</v>
      </c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68"/>
      <c r="P676" s="143">
        <f t="shared" si="10"/>
        <v>17420.87</v>
      </c>
      <c r="Q676" s="218"/>
      <c r="R676" s="214"/>
    </row>
    <row r="677" spans="1:18" s="2" customFormat="1" x14ac:dyDescent="0.25">
      <c r="A677" s="210">
        <v>636</v>
      </c>
      <c r="B677" s="66" t="s">
        <v>1397</v>
      </c>
      <c r="C677" s="115">
        <v>1834.78</v>
      </c>
      <c r="D677" s="142"/>
      <c r="E677" s="142"/>
      <c r="F677" s="142"/>
      <c r="G677" s="142"/>
      <c r="H677" s="142"/>
      <c r="I677" s="142"/>
      <c r="J677" s="142"/>
      <c r="K677" s="142"/>
      <c r="L677" s="142"/>
      <c r="M677" s="142"/>
      <c r="N677" s="142"/>
      <c r="O677" s="68"/>
      <c r="P677" s="143">
        <f t="shared" si="10"/>
        <v>1834.78</v>
      </c>
      <c r="Q677" s="218"/>
      <c r="R677" s="214"/>
    </row>
    <row r="678" spans="1:18" s="2" customFormat="1" x14ac:dyDescent="0.25">
      <c r="A678" s="210">
        <v>637</v>
      </c>
      <c r="B678" s="66" t="s">
        <v>1398</v>
      </c>
      <c r="C678" s="115">
        <v>51426.14</v>
      </c>
      <c r="D678" s="142"/>
      <c r="E678" s="142"/>
      <c r="F678" s="142"/>
      <c r="G678" s="142"/>
      <c r="H678" s="142"/>
      <c r="I678" s="142"/>
      <c r="J678" s="142"/>
      <c r="K678" s="142"/>
      <c r="L678" s="142"/>
      <c r="M678" s="142"/>
      <c r="N678" s="142"/>
      <c r="O678" s="68"/>
      <c r="P678" s="143">
        <f t="shared" si="10"/>
        <v>51426.14</v>
      </c>
      <c r="Q678" s="218"/>
      <c r="R678" s="214"/>
    </row>
    <row r="679" spans="1:18" s="2" customFormat="1" x14ac:dyDescent="0.25">
      <c r="A679" s="210">
        <v>638</v>
      </c>
      <c r="B679" s="66" t="s">
        <v>1399</v>
      </c>
      <c r="C679" s="115">
        <v>15394.89</v>
      </c>
      <c r="D679" s="142"/>
      <c r="E679" s="142"/>
      <c r="F679" s="142"/>
      <c r="G679" s="142"/>
      <c r="H679" s="142"/>
      <c r="I679" s="142"/>
      <c r="J679" s="142"/>
      <c r="K679" s="142"/>
      <c r="L679" s="142"/>
      <c r="M679" s="142"/>
      <c r="N679" s="142"/>
      <c r="O679" s="68"/>
      <c r="P679" s="143">
        <f t="shared" si="10"/>
        <v>15394.89</v>
      </c>
      <c r="Q679" s="218"/>
      <c r="R679" s="214"/>
    </row>
    <row r="680" spans="1:18" s="2" customFormat="1" ht="22.5" x14ac:dyDescent="0.25">
      <c r="A680" s="210">
        <v>639</v>
      </c>
      <c r="B680" s="66" t="s">
        <v>1400</v>
      </c>
      <c r="C680" s="115">
        <v>6254.9309999999996</v>
      </c>
      <c r="D680" s="142"/>
      <c r="E680" s="142"/>
      <c r="F680" s="142"/>
      <c r="G680" s="142"/>
      <c r="H680" s="142"/>
      <c r="I680" s="142"/>
      <c r="J680" s="142"/>
      <c r="K680" s="142"/>
      <c r="L680" s="142"/>
      <c r="M680" s="142"/>
      <c r="N680" s="142"/>
      <c r="O680" s="68"/>
      <c r="P680" s="143">
        <f t="shared" si="10"/>
        <v>6254.9309999999996</v>
      </c>
      <c r="Q680" s="218"/>
      <c r="R680" s="214"/>
    </row>
    <row r="681" spans="1:18" s="2" customFormat="1" x14ac:dyDescent="0.25">
      <c r="A681" s="210">
        <v>640</v>
      </c>
      <c r="B681" s="66" t="s">
        <v>1401</v>
      </c>
      <c r="C681" s="115">
        <v>21489.31</v>
      </c>
      <c r="D681" s="142"/>
      <c r="E681" s="142"/>
      <c r="F681" s="142"/>
      <c r="G681" s="142"/>
      <c r="H681" s="142"/>
      <c r="I681" s="142"/>
      <c r="J681" s="142"/>
      <c r="K681" s="142"/>
      <c r="L681" s="142"/>
      <c r="M681" s="142"/>
      <c r="N681" s="142"/>
      <c r="O681" s="68"/>
      <c r="P681" s="143">
        <f t="shared" si="10"/>
        <v>21489.31</v>
      </c>
      <c r="Q681" s="218"/>
      <c r="R681" s="214"/>
    </row>
    <row r="682" spans="1:18" s="2" customFormat="1" ht="33.75" x14ac:dyDescent="0.25">
      <c r="A682" s="210">
        <v>641</v>
      </c>
      <c r="B682" s="66" t="s">
        <v>1402</v>
      </c>
      <c r="C682" s="115">
        <v>31895.43</v>
      </c>
      <c r="D682" s="142"/>
      <c r="E682" s="142"/>
      <c r="F682" s="142"/>
      <c r="G682" s="142"/>
      <c r="H682" s="142"/>
      <c r="I682" s="142"/>
      <c r="J682" s="142"/>
      <c r="K682" s="142"/>
      <c r="L682" s="142"/>
      <c r="M682" s="142"/>
      <c r="N682" s="142"/>
      <c r="O682" s="68"/>
      <c r="P682" s="143">
        <f t="shared" si="10"/>
        <v>31895.43</v>
      </c>
      <c r="Q682" s="218"/>
      <c r="R682" s="214"/>
    </row>
    <row r="683" spans="1:18" s="2" customFormat="1" ht="22.5" x14ac:dyDescent="0.25">
      <c r="A683" s="210">
        <v>642</v>
      </c>
      <c r="B683" s="66" t="s">
        <v>1403</v>
      </c>
      <c r="C683" s="115">
        <v>45233.15</v>
      </c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68"/>
      <c r="P683" s="143">
        <f t="shared" si="10"/>
        <v>45233.15</v>
      </c>
      <c r="Q683" s="218"/>
      <c r="R683" s="214"/>
    </row>
    <row r="684" spans="1:18" s="2" customFormat="1" ht="22.5" x14ac:dyDescent="0.25">
      <c r="A684" s="210">
        <v>643</v>
      </c>
      <c r="B684" s="66" t="s">
        <v>1404</v>
      </c>
      <c r="C684" s="115">
        <v>18596.310000000001</v>
      </c>
      <c r="D684" s="142"/>
      <c r="E684" s="142"/>
      <c r="F684" s="142"/>
      <c r="G684" s="142"/>
      <c r="H684" s="142"/>
      <c r="I684" s="142"/>
      <c r="J684" s="142"/>
      <c r="K684" s="142"/>
      <c r="L684" s="142"/>
      <c r="M684" s="142"/>
      <c r="N684" s="142"/>
      <c r="O684" s="68"/>
      <c r="P684" s="143">
        <f t="shared" si="10"/>
        <v>18596.310000000001</v>
      </c>
      <c r="Q684" s="218"/>
      <c r="R684" s="214"/>
    </row>
    <row r="685" spans="1:18" s="2" customFormat="1" ht="22.5" x14ac:dyDescent="0.25">
      <c r="A685" s="210">
        <v>644</v>
      </c>
      <c r="B685" s="66" t="s">
        <v>1405</v>
      </c>
      <c r="C685" s="115">
        <v>21016.12</v>
      </c>
      <c r="D685" s="142"/>
      <c r="E685" s="142"/>
      <c r="F685" s="142"/>
      <c r="G685" s="142"/>
      <c r="H685" s="142"/>
      <c r="I685" s="142"/>
      <c r="J685" s="142"/>
      <c r="K685" s="142"/>
      <c r="L685" s="142"/>
      <c r="M685" s="142"/>
      <c r="N685" s="142"/>
      <c r="O685" s="68"/>
      <c r="P685" s="143">
        <f t="shared" si="10"/>
        <v>21016.12</v>
      </c>
      <c r="Q685" s="218"/>
      <c r="R685" s="214"/>
    </row>
    <row r="686" spans="1:18" s="2" customFormat="1" x14ac:dyDescent="0.25">
      <c r="A686" s="210">
        <v>645</v>
      </c>
      <c r="B686" s="66" t="s">
        <v>1406</v>
      </c>
      <c r="C686" s="115">
        <v>43921.05</v>
      </c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68"/>
      <c r="P686" s="143">
        <f t="shared" si="10"/>
        <v>43921.05</v>
      </c>
      <c r="Q686" s="218"/>
      <c r="R686" s="214"/>
    </row>
    <row r="687" spans="1:18" s="2" customFormat="1" ht="33.75" x14ac:dyDescent="0.25">
      <c r="A687" s="210">
        <v>646</v>
      </c>
      <c r="B687" s="66" t="s">
        <v>1407</v>
      </c>
      <c r="C687" s="115">
        <v>27825.49</v>
      </c>
      <c r="D687" s="142"/>
      <c r="E687" s="142"/>
      <c r="F687" s="142"/>
      <c r="G687" s="142"/>
      <c r="H687" s="142"/>
      <c r="I687" s="142"/>
      <c r="J687" s="142"/>
      <c r="K687" s="142"/>
      <c r="L687" s="142"/>
      <c r="M687" s="142"/>
      <c r="N687" s="142"/>
      <c r="O687" s="68"/>
      <c r="P687" s="143">
        <f t="shared" si="10"/>
        <v>27825.49</v>
      </c>
      <c r="Q687" s="218"/>
      <c r="R687" s="214"/>
    </row>
    <row r="688" spans="1:18" s="2" customFormat="1" x14ac:dyDescent="0.25">
      <c r="A688" s="210">
        <v>647</v>
      </c>
      <c r="B688" s="66" t="s">
        <v>1408</v>
      </c>
      <c r="C688" s="115">
        <v>2518.9050000000002</v>
      </c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68"/>
      <c r="P688" s="143">
        <f t="shared" si="10"/>
        <v>2518.9050000000002</v>
      </c>
      <c r="Q688" s="218"/>
      <c r="R688" s="214"/>
    </row>
    <row r="689" spans="1:18" s="2" customFormat="1" ht="22.5" x14ac:dyDescent="0.25">
      <c r="A689" s="210">
        <v>648</v>
      </c>
      <c r="B689" s="66" t="s">
        <v>1409</v>
      </c>
      <c r="C689" s="115">
        <v>13365.44</v>
      </c>
      <c r="D689" s="142"/>
      <c r="E689" s="142"/>
      <c r="F689" s="142"/>
      <c r="G689" s="142"/>
      <c r="H689" s="142"/>
      <c r="I689" s="142"/>
      <c r="J689" s="142"/>
      <c r="K689" s="142"/>
      <c r="L689" s="142"/>
      <c r="M689" s="142"/>
      <c r="N689" s="142"/>
      <c r="O689" s="68"/>
      <c r="P689" s="143">
        <f t="shared" si="10"/>
        <v>13365.44</v>
      </c>
      <c r="Q689" s="218"/>
      <c r="R689" s="214"/>
    </row>
    <row r="690" spans="1:18" s="2" customFormat="1" x14ac:dyDescent="0.25">
      <c r="A690" s="210">
        <v>649</v>
      </c>
      <c r="B690" s="66" t="s">
        <v>1410</v>
      </c>
      <c r="C690" s="115">
        <v>6267.3919999999998</v>
      </c>
      <c r="D690" s="142"/>
      <c r="E690" s="142"/>
      <c r="F690" s="142"/>
      <c r="G690" s="142"/>
      <c r="H690" s="142"/>
      <c r="I690" s="142"/>
      <c r="J690" s="142"/>
      <c r="K690" s="142"/>
      <c r="L690" s="142"/>
      <c r="M690" s="142"/>
      <c r="N690" s="142"/>
      <c r="O690" s="68"/>
      <c r="P690" s="143">
        <f t="shared" si="10"/>
        <v>6267.3919999999998</v>
      </c>
      <c r="Q690" s="218"/>
      <c r="R690" s="214"/>
    </row>
    <row r="691" spans="1:18" s="2" customFormat="1" ht="33.75" x14ac:dyDescent="0.25">
      <c r="A691" s="210">
        <v>650</v>
      </c>
      <c r="B691" s="66" t="s">
        <v>1411</v>
      </c>
      <c r="C691" s="115">
        <v>41681.980000000003</v>
      </c>
      <c r="D691" s="142"/>
      <c r="E691" s="142"/>
      <c r="F691" s="142"/>
      <c r="G691" s="142"/>
      <c r="H691" s="142"/>
      <c r="I691" s="142"/>
      <c r="J691" s="142"/>
      <c r="K691" s="142"/>
      <c r="L691" s="142"/>
      <c r="M691" s="142"/>
      <c r="N691" s="142"/>
      <c r="O691" s="68"/>
      <c r="P691" s="143">
        <f t="shared" si="10"/>
        <v>41681.980000000003</v>
      </c>
      <c r="Q691" s="218"/>
      <c r="R691" s="214"/>
    </row>
    <row r="692" spans="1:18" s="2" customFormat="1" ht="22.5" x14ac:dyDescent="0.25">
      <c r="A692" s="210">
        <v>651</v>
      </c>
      <c r="B692" s="66" t="s">
        <v>1412</v>
      </c>
      <c r="C692" s="115">
        <v>22865.68</v>
      </c>
      <c r="D692" s="142"/>
      <c r="E692" s="142"/>
      <c r="F692" s="142"/>
      <c r="G692" s="142"/>
      <c r="H692" s="142"/>
      <c r="I692" s="142"/>
      <c r="J692" s="142"/>
      <c r="K692" s="142"/>
      <c r="L692" s="142"/>
      <c r="M692" s="142"/>
      <c r="N692" s="142"/>
      <c r="O692" s="68"/>
      <c r="P692" s="143">
        <f t="shared" si="10"/>
        <v>22865.68</v>
      </c>
      <c r="Q692" s="218"/>
      <c r="R692" s="214"/>
    </row>
    <row r="693" spans="1:18" s="2" customFormat="1" ht="22.5" x14ac:dyDescent="0.25">
      <c r="A693" s="210">
        <v>652</v>
      </c>
      <c r="B693" s="66" t="s">
        <v>1413</v>
      </c>
      <c r="C693" s="115">
        <v>27560.19</v>
      </c>
      <c r="D693" s="142"/>
      <c r="E693" s="142"/>
      <c r="F693" s="142"/>
      <c r="G693" s="142"/>
      <c r="H693" s="142"/>
      <c r="I693" s="142"/>
      <c r="J693" s="142"/>
      <c r="K693" s="142"/>
      <c r="L693" s="142"/>
      <c r="M693" s="142"/>
      <c r="N693" s="142"/>
      <c r="O693" s="68"/>
      <c r="P693" s="143">
        <f t="shared" si="10"/>
        <v>27560.19</v>
      </c>
      <c r="Q693" s="218"/>
      <c r="R693" s="214"/>
    </row>
    <row r="694" spans="1:18" s="2" customFormat="1" ht="22.5" x14ac:dyDescent="0.25">
      <c r="A694" s="210">
        <v>653</v>
      </c>
      <c r="B694" s="66" t="s">
        <v>1414</v>
      </c>
      <c r="C694" s="115">
        <v>2587.2150000000001</v>
      </c>
      <c r="D694" s="142"/>
      <c r="E694" s="142"/>
      <c r="F694" s="142"/>
      <c r="G694" s="142"/>
      <c r="H694" s="142"/>
      <c r="I694" s="142"/>
      <c r="J694" s="142"/>
      <c r="K694" s="142"/>
      <c r="L694" s="142"/>
      <c r="M694" s="142"/>
      <c r="N694" s="142"/>
      <c r="O694" s="68"/>
      <c r="P694" s="143">
        <f t="shared" si="10"/>
        <v>2587.2150000000001</v>
      </c>
      <c r="Q694" s="218"/>
      <c r="R694" s="214"/>
    </row>
    <row r="695" spans="1:18" s="2" customFormat="1" x14ac:dyDescent="0.25">
      <c r="A695" s="210">
        <v>654</v>
      </c>
      <c r="B695" s="66" t="s">
        <v>1415</v>
      </c>
      <c r="C695" s="115">
        <v>7189.63</v>
      </c>
      <c r="D695" s="142"/>
      <c r="E695" s="142"/>
      <c r="F695" s="142"/>
      <c r="G695" s="142"/>
      <c r="H695" s="142"/>
      <c r="I695" s="142"/>
      <c r="J695" s="142"/>
      <c r="K695" s="142"/>
      <c r="L695" s="142"/>
      <c r="M695" s="142"/>
      <c r="N695" s="142"/>
      <c r="O695" s="68"/>
      <c r="P695" s="143">
        <f t="shared" si="10"/>
        <v>7189.63</v>
      </c>
      <c r="Q695" s="218"/>
      <c r="R695" s="214"/>
    </row>
    <row r="696" spans="1:18" s="2" customFormat="1" x14ac:dyDescent="0.25">
      <c r="A696" s="210">
        <v>655</v>
      </c>
      <c r="B696" s="66" t="s">
        <v>1416</v>
      </c>
      <c r="C696" s="115">
        <v>17664.54</v>
      </c>
      <c r="D696" s="142"/>
      <c r="E696" s="142"/>
      <c r="F696" s="142"/>
      <c r="G696" s="142"/>
      <c r="H696" s="142"/>
      <c r="I696" s="142"/>
      <c r="J696" s="142"/>
      <c r="K696" s="142"/>
      <c r="L696" s="142"/>
      <c r="M696" s="142"/>
      <c r="N696" s="142"/>
      <c r="O696" s="68"/>
      <c r="P696" s="143">
        <f t="shared" si="10"/>
        <v>17664.54</v>
      </c>
      <c r="Q696" s="218"/>
      <c r="R696" s="214"/>
    </row>
    <row r="697" spans="1:18" s="2" customFormat="1" x14ac:dyDescent="0.25">
      <c r="A697" s="210">
        <v>656</v>
      </c>
      <c r="B697" s="66" t="s">
        <v>1417</v>
      </c>
      <c r="C697" s="115">
        <v>2689.7429999999999</v>
      </c>
      <c r="D697" s="142"/>
      <c r="E697" s="142"/>
      <c r="F697" s="142"/>
      <c r="G697" s="142"/>
      <c r="H697" s="142"/>
      <c r="I697" s="142"/>
      <c r="J697" s="142"/>
      <c r="K697" s="142"/>
      <c r="L697" s="142"/>
      <c r="M697" s="142"/>
      <c r="N697" s="142"/>
      <c r="O697" s="68"/>
      <c r="P697" s="143">
        <f t="shared" si="10"/>
        <v>2689.7429999999999</v>
      </c>
      <c r="Q697" s="218"/>
      <c r="R697" s="214"/>
    </row>
    <row r="698" spans="1:18" s="2" customFormat="1" x14ac:dyDescent="0.25">
      <c r="A698" s="210">
        <v>657</v>
      </c>
      <c r="B698" s="66" t="s">
        <v>1418</v>
      </c>
      <c r="C698" s="115">
        <v>3360.0680000000002</v>
      </c>
      <c r="D698" s="142"/>
      <c r="E698" s="142"/>
      <c r="F698" s="142"/>
      <c r="G698" s="142"/>
      <c r="H698" s="142"/>
      <c r="I698" s="142"/>
      <c r="J698" s="142"/>
      <c r="K698" s="142"/>
      <c r="L698" s="142"/>
      <c r="M698" s="142"/>
      <c r="N698" s="142"/>
      <c r="O698" s="68"/>
      <c r="P698" s="143">
        <f t="shared" si="10"/>
        <v>3360.0680000000002</v>
      </c>
      <c r="Q698" s="218"/>
      <c r="R698" s="214"/>
    </row>
    <row r="699" spans="1:18" s="2" customFormat="1" x14ac:dyDescent="0.25">
      <c r="A699" s="210">
        <v>658</v>
      </c>
      <c r="B699" s="66" t="s">
        <v>1419</v>
      </c>
      <c r="C699" s="115">
        <v>5237.366</v>
      </c>
      <c r="D699" s="142"/>
      <c r="E699" s="142"/>
      <c r="F699" s="142"/>
      <c r="G699" s="142"/>
      <c r="H699" s="142"/>
      <c r="I699" s="142"/>
      <c r="J699" s="142"/>
      <c r="K699" s="142"/>
      <c r="L699" s="142"/>
      <c r="M699" s="142"/>
      <c r="N699" s="142"/>
      <c r="O699" s="68"/>
      <c r="P699" s="143">
        <f t="shared" si="10"/>
        <v>5237.366</v>
      </c>
      <c r="Q699" s="218"/>
      <c r="R699" s="214"/>
    </row>
    <row r="700" spans="1:18" s="2" customFormat="1" x14ac:dyDescent="0.25">
      <c r="A700" s="210">
        <v>659</v>
      </c>
      <c r="B700" s="66" t="s">
        <v>1420</v>
      </c>
      <c r="C700" s="115">
        <v>7335.05</v>
      </c>
      <c r="D700" s="142"/>
      <c r="E700" s="142"/>
      <c r="F700" s="142"/>
      <c r="G700" s="142"/>
      <c r="H700" s="142"/>
      <c r="I700" s="142"/>
      <c r="J700" s="142"/>
      <c r="K700" s="142"/>
      <c r="L700" s="142"/>
      <c r="M700" s="142"/>
      <c r="N700" s="142"/>
      <c r="O700" s="68"/>
      <c r="P700" s="143">
        <f t="shared" si="10"/>
        <v>7335.05</v>
      </c>
      <c r="Q700" s="218"/>
      <c r="R700" s="214"/>
    </row>
    <row r="701" spans="1:18" s="2" customFormat="1" x14ac:dyDescent="0.25">
      <c r="A701" s="210">
        <v>660</v>
      </c>
      <c r="B701" s="66" t="s">
        <v>1421</v>
      </c>
      <c r="C701" s="115">
        <v>5052.2269999999999</v>
      </c>
      <c r="D701" s="142"/>
      <c r="E701" s="142"/>
      <c r="F701" s="142"/>
      <c r="G701" s="142"/>
      <c r="H701" s="142"/>
      <c r="I701" s="142"/>
      <c r="J701" s="142"/>
      <c r="K701" s="142"/>
      <c r="L701" s="142"/>
      <c r="M701" s="142"/>
      <c r="N701" s="142"/>
      <c r="O701" s="68"/>
      <c r="P701" s="143">
        <f t="shared" si="10"/>
        <v>5052.2269999999999</v>
      </c>
      <c r="Q701" s="218"/>
      <c r="R701" s="214"/>
    </row>
    <row r="702" spans="1:18" s="2" customFormat="1" ht="22.5" x14ac:dyDescent="0.25">
      <c r="A702" s="210">
        <v>661</v>
      </c>
      <c r="B702" s="66" t="s">
        <v>1422</v>
      </c>
      <c r="C702" s="115">
        <v>21379.74</v>
      </c>
      <c r="D702" s="142"/>
      <c r="E702" s="142"/>
      <c r="F702" s="142"/>
      <c r="G702" s="142"/>
      <c r="H702" s="142"/>
      <c r="I702" s="142"/>
      <c r="J702" s="142"/>
      <c r="K702" s="142"/>
      <c r="L702" s="142"/>
      <c r="M702" s="142"/>
      <c r="N702" s="142"/>
      <c r="O702" s="68"/>
      <c r="P702" s="143">
        <f t="shared" si="10"/>
        <v>21379.74</v>
      </c>
      <c r="Q702" s="218"/>
      <c r="R702" s="214"/>
    </row>
    <row r="703" spans="1:18" s="2" customFormat="1" x14ac:dyDescent="0.25">
      <c r="A703" s="210">
        <v>662</v>
      </c>
      <c r="B703" s="66" t="s">
        <v>1423</v>
      </c>
      <c r="C703" s="115">
        <v>1218.06</v>
      </c>
      <c r="D703" s="142"/>
      <c r="E703" s="142"/>
      <c r="F703" s="142"/>
      <c r="G703" s="142"/>
      <c r="H703" s="142"/>
      <c r="I703" s="142"/>
      <c r="J703" s="142"/>
      <c r="K703" s="142"/>
      <c r="L703" s="142"/>
      <c r="M703" s="142"/>
      <c r="N703" s="142"/>
      <c r="O703" s="68"/>
      <c r="P703" s="143">
        <f t="shared" si="10"/>
        <v>1218.06</v>
      </c>
      <c r="Q703" s="218"/>
      <c r="R703" s="214"/>
    </row>
    <row r="704" spans="1:18" s="2" customFormat="1" x14ac:dyDescent="0.25">
      <c r="A704" s="210">
        <v>663</v>
      </c>
      <c r="B704" s="66" t="s">
        <v>1424</v>
      </c>
      <c r="C704" s="115">
        <v>7471.0789999999997</v>
      </c>
      <c r="D704" s="142"/>
      <c r="E704" s="142"/>
      <c r="F704" s="142"/>
      <c r="G704" s="142"/>
      <c r="H704" s="142"/>
      <c r="I704" s="142"/>
      <c r="J704" s="142"/>
      <c r="K704" s="142"/>
      <c r="L704" s="142"/>
      <c r="M704" s="142"/>
      <c r="N704" s="142"/>
      <c r="O704" s="68"/>
      <c r="P704" s="143">
        <f t="shared" si="10"/>
        <v>7471.0789999999997</v>
      </c>
      <c r="Q704" s="218"/>
      <c r="R704" s="214"/>
    </row>
    <row r="705" spans="1:18" s="2" customFormat="1" ht="22.5" x14ac:dyDescent="0.25">
      <c r="A705" s="210">
        <v>664</v>
      </c>
      <c r="B705" s="66" t="s">
        <v>1425</v>
      </c>
      <c r="C705" s="115">
        <v>4926.0510000000004</v>
      </c>
      <c r="D705" s="142"/>
      <c r="E705" s="142"/>
      <c r="F705" s="142"/>
      <c r="G705" s="142"/>
      <c r="H705" s="142"/>
      <c r="I705" s="142"/>
      <c r="J705" s="142"/>
      <c r="K705" s="142"/>
      <c r="L705" s="142"/>
      <c r="M705" s="142"/>
      <c r="N705" s="142"/>
      <c r="O705" s="68"/>
      <c r="P705" s="143">
        <f t="shared" si="10"/>
        <v>4926.0510000000004</v>
      </c>
      <c r="Q705" s="218"/>
      <c r="R705" s="214"/>
    </row>
    <row r="706" spans="1:18" s="2" customFormat="1" ht="22.5" x14ac:dyDescent="0.25">
      <c r="A706" s="210">
        <v>665</v>
      </c>
      <c r="B706" s="66" t="s">
        <v>1426</v>
      </c>
      <c r="C706" s="115">
        <v>24632.75</v>
      </c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68"/>
      <c r="P706" s="143">
        <f t="shared" si="10"/>
        <v>24632.75</v>
      </c>
      <c r="Q706" s="218"/>
      <c r="R706" s="214"/>
    </row>
    <row r="707" spans="1:18" s="2" customFormat="1" ht="22.5" x14ac:dyDescent="0.25">
      <c r="A707" s="210">
        <v>666</v>
      </c>
      <c r="B707" s="66" t="s">
        <v>1427</v>
      </c>
      <c r="C707" s="115">
        <v>21381.84</v>
      </c>
      <c r="D707" s="142"/>
      <c r="E707" s="142"/>
      <c r="F707" s="142"/>
      <c r="G707" s="142"/>
      <c r="H707" s="142"/>
      <c r="I707" s="142"/>
      <c r="J707" s="142"/>
      <c r="K707" s="142"/>
      <c r="L707" s="142"/>
      <c r="M707" s="142"/>
      <c r="N707" s="142"/>
      <c r="O707" s="68"/>
      <c r="P707" s="143">
        <f t="shared" si="10"/>
        <v>21381.84</v>
      </c>
      <c r="Q707" s="218"/>
      <c r="R707" s="214"/>
    </row>
    <row r="708" spans="1:18" s="2" customFormat="1" ht="22.5" x14ac:dyDescent="0.25">
      <c r="A708" s="210">
        <v>667</v>
      </c>
      <c r="B708" s="66" t="s">
        <v>1428</v>
      </c>
      <c r="C708" s="115">
        <v>12946.51</v>
      </c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68"/>
      <c r="P708" s="143">
        <f t="shared" si="10"/>
        <v>12946.51</v>
      </c>
      <c r="Q708" s="218"/>
      <c r="R708" s="214"/>
    </row>
    <row r="709" spans="1:18" s="2" customFormat="1" ht="22.5" x14ac:dyDescent="0.25">
      <c r="A709" s="210">
        <v>668</v>
      </c>
      <c r="B709" s="66" t="s">
        <v>1429</v>
      </c>
      <c r="C709" s="115">
        <v>31717.97</v>
      </c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68"/>
      <c r="P709" s="143">
        <f t="shared" si="10"/>
        <v>31717.97</v>
      </c>
      <c r="Q709" s="218"/>
      <c r="R709" s="214"/>
    </row>
    <row r="710" spans="1:18" s="2" customFormat="1" ht="22.5" x14ac:dyDescent="0.25">
      <c r="A710" s="210">
        <v>669</v>
      </c>
      <c r="B710" s="66" t="s">
        <v>1430</v>
      </c>
      <c r="C710" s="115">
        <v>12746.94</v>
      </c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68"/>
      <c r="P710" s="143">
        <f t="shared" si="10"/>
        <v>12746.94</v>
      </c>
      <c r="Q710" s="218"/>
      <c r="R710" s="214"/>
    </row>
    <row r="711" spans="1:18" s="2" customFormat="1" ht="22.5" x14ac:dyDescent="0.25">
      <c r="A711" s="210">
        <v>670</v>
      </c>
      <c r="B711" s="66" t="s">
        <v>1431</v>
      </c>
      <c r="C711" s="115">
        <v>5291.15</v>
      </c>
      <c r="D711" s="142"/>
      <c r="E711" s="142"/>
      <c r="F711" s="142"/>
      <c r="G711" s="142"/>
      <c r="H711" s="142"/>
      <c r="I711" s="142"/>
      <c r="J711" s="142"/>
      <c r="K711" s="142"/>
      <c r="L711" s="142"/>
      <c r="M711" s="142"/>
      <c r="N711" s="142"/>
      <c r="O711" s="68"/>
      <c r="P711" s="143">
        <f t="shared" si="10"/>
        <v>5291.15</v>
      </c>
      <c r="Q711" s="218"/>
      <c r="R711" s="214"/>
    </row>
    <row r="712" spans="1:18" s="2" customFormat="1" x14ac:dyDescent="0.25">
      <c r="A712" s="210">
        <v>671</v>
      </c>
      <c r="B712" s="66" t="s">
        <v>1432</v>
      </c>
      <c r="C712" s="115">
        <v>11778.76</v>
      </c>
      <c r="D712" s="142"/>
      <c r="E712" s="142"/>
      <c r="F712" s="142"/>
      <c r="G712" s="142"/>
      <c r="H712" s="142"/>
      <c r="I712" s="142"/>
      <c r="J712" s="142"/>
      <c r="K712" s="142"/>
      <c r="L712" s="142"/>
      <c r="M712" s="142"/>
      <c r="N712" s="142"/>
      <c r="O712" s="68"/>
      <c r="P712" s="143">
        <f t="shared" si="10"/>
        <v>11778.76</v>
      </c>
      <c r="Q712" s="218"/>
      <c r="R712" s="214"/>
    </row>
    <row r="713" spans="1:18" s="2" customFormat="1" ht="22.5" x14ac:dyDescent="0.25">
      <c r="A713" s="210">
        <v>672</v>
      </c>
      <c r="B713" s="66" t="s">
        <v>1433</v>
      </c>
      <c r="C713" s="115">
        <v>57215.43</v>
      </c>
      <c r="D713" s="142"/>
      <c r="E713" s="142"/>
      <c r="F713" s="142"/>
      <c r="G713" s="142"/>
      <c r="H713" s="142"/>
      <c r="I713" s="142"/>
      <c r="J713" s="142"/>
      <c r="K713" s="142"/>
      <c r="L713" s="142"/>
      <c r="M713" s="142"/>
      <c r="N713" s="142"/>
      <c r="O713" s="68"/>
      <c r="P713" s="143">
        <f t="shared" si="10"/>
        <v>57215.43</v>
      </c>
      <c r="Q713" s="218"/>
      <c r="R713" s="214"/>
    </row>
    <row r="714" spans="1:18" s="2" customFormat="1" ht="33.75" x14ac:dyDescent="0.25">
      <c r="A714" s="210">
        <v>673</v>
      </c>
      <c r="B714" s="66" t="s">
        <v>1434</v>
      </c>
      <c r="C714" s="115">
        <v>46590.32</v>
      </c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68"/>
      <c r="P714" s="143">
        <f t="shared" si="10"/>
        <v>46590.32</v>
      </c>
      <c r="Q714" s="218"/>
      <c r="R714" s="214"/>
    </row>
    <row r="715" spans="1:18" s="2" customFormat="1" ht="22.5" x14ac:dyDescent="0.25">
      <c r="A715" s="210">
        <v>674</v>
      </c>
      <c r="B715" s="66" t="s">
        <v>1435</v>
      </c>
      <c r="C715" s="115">
        <v>15180.46</v>
      </c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68"/>
      <c r="P715" s="143">
        <f t="shared" si="10"/>
        <v>15180.46</v>
      </c>
      <c r="Q715" s="218"/>
      <c r="R715" s="214"/>
    </row>
    <row r="716" spans="1:18" s="2" customFormat="1" ht="22.5" x14ac:dyDescent="0.25">
      <c r="A716" s="210">
        <v>675</v>
      </c>
      <c r="B716" s="66" t="s">
        <v>1436</v>
      </c>
      <c r="C716" s="115">
        <v>16245.91</v>
      </c>
      <c r="D716" s="142"/>
      <c r="E716" s="142"/>
      <c r="F716" s="142"/>
      <c r="G716" s="142"/>
      <c r="H716" s="142"/>
      <c r="I716" s="142"/>
      <c r="J716" s="142"/>
      <c r="K716" s="142"/>
      <c r="L716" s="142"/>
      <c r="M716" s="142"/>
      <c r="N716" s="142"/>
      <c r="O716" s="68"/>
      <c r="P716" s="143">
        <f t="shared" si="10"/>
        <v>16245.91</v>
      </c>
      <c r="Q716" s="218"/>
      <c r="R716" s="214"/>
    </row>
    <row r="717" spans="1:18" s="2" customFormat="1" ht="22.5" x14ac:dyDescent="0.25">
      <c r="A717" s="210">
        <v>676</v>
      </c>
      <c r="B717" s="66" t="s">
        <v>1437</v>
      </c>
      <c r="C717" s="115">
        <v>25047.75</v>
      </c>
      <c r="D717" s="142"/>
      <c r="E717" s="142"/>
      <c r="F717" s="142"/>
      <c r="G717" s="142"/>
      <c r="H717" s="142"/>
      <c r="I717" s="142"/>
      <c r="J717" s="142"/>
      <c r="K717" s="142"/>
      <c r="L717" s="142"/>
      <c r="M717" s="142"/>
      <c r="N717" s="142"/>
      <c r="O717" s="68"/>
      <c r="P717" s="143">
        <f t="shared" si="10"/>
        <v>25047.75</v>
      </c>
      <c r="Q717" s="218"/>
      <c r="R717" s="214"/>
    </row>
    <row r="718" spans="1:18" s="2" customFormat="1" ht="22.5" x14ac:dyDescent="0.25">
      <c r="A718" s="210">
        <v>677</v>
      </c>
      <c r="B718" s="66" t="s">
        <v>1438</v>
      </c>
      <c r="C718" s="115">
        <v>77529.69</v>
      </c>
      <c r="D718" s="142"/>
      <c r="E718" s="142"/>
      <c r="F718" s="142"/>
      <c r="G718" s="142"/>
      <c r="H718" s="142"/>
      <c r="I718" s="142"/>
      <c r="J718" s="142"/>
      <c r="K718" s="142"/>
      <c r="L718" s="142"/>
      <c r="M718" s="142"/>
      <c r="N718" s="142"/>
      <c r="O718" s="68"/>
      <c r="P718" s="143">
        <f t="shared" si="10"/>
        <v>77529.69</v>
      </c>
      <c r="Q718" s="218"/>
      <c r="R718" s="214"/>
    </row>
    <row r="719" spans="1:18" s="2" customFormat="1" ht="22.5" x14ac:dyDescent="0.25">
      <c r="A719" s="210">
        <v>678</v>
      </c>
      <c r="B719" s="66" t="s">
        <v>1439</v>
      </c>
      <c r="C719" s="115">
        <v>45035.6</v>
      </c>
      <c r="D719" s="142"/>
      <c r="E719" s="142"/>
      <c r="F719" s="142"/>
      <c r="G719" s="142"/>
      <c r="H719" s="142"/>
      <c r="I719" s="142"/>
      <c r="J719" s="142"/>
      <c r="K719" s="142"/>
      <c r="L719" s="142"/>
      <c r="M719" s="142"/>
      <c r="N719" s="142"/>
      <c r="O719" s="68"/>
      <c r="P719" s="143">
        <f t="shared" si="10"/>
        <v>45035.6</v>
      </c>
      <c r="Q719" s="218"/>
      <c r="R719" s="214"/>
    </row>
    <row r="720" spans="1:18" s="2" customFormat="1" x14ac:dyDescent="0.25">
      <c r="A720" s="210">
        <v>679</v>
      </c>
      <c r="B720" s="66" t="s">
        <v>1440</v>
      </c>
      <c r="C720" s="115">
        <v>3041.7069999999999</v>
      </c>
      <c r="D720" s="142"/>
      <c r="E720" s="142"/>
      <c r="F720" s="142"/>
      <c r="G720" s="142"/>
      <c r="H720" s="142"/>
      <c r="I720" s="142"/>
      <c r="J720" s="142"/>
      <c r="K720" s="142"/>
      <c r="L720" s="142"/>
      <c r="M720" s="142"/>
      <c r="N720" s="142"/>
      <c r="O720" s="68"/>
      <c r="P720" s="143">
        <f t="shared" si="10"/>
        <v>3041.7069999999999</v>
      </c>
      <c r="Q720" s="218"/>
      <c r="R720" s="214"/>
    </row>
    <row r="721" spans="1:18" s="2" customFormat="1" x14ac:dyDescent="0.25">
      <c r="A721" s="210">
        <v>680</v>
      </c>
      <c r="B721" s="66" t="s">
        <v>1441</v>
      </c>
      <c r="C721" s="115">
        <v>2719.5630000000001</v>
      </c>
      <c r="D721" s="142"/>
      <c r="E721" s="142"/>
      <c r="F721" s="142"/>
      <c r="G721" s="142"/>
      <c r="H721" s="142"/>
      <c r="I721" s="142"/>
      <c r="J721" s="142"/>
      <c r="K721" s="142"/>
      <c r="L721" s="142"/>
      <c r="M721" s="142"/>
      <c r="N721" s="142"/>
      <c r="O721" s="68"/>
      <c r="P721" s="143">
        <f t="shared" si="10"/>
        <v>2719.5630000000001</v>
      </c>
      <c r="Q721" s="218"/>
      <c r="R721" s="214"/>
    </row>
    <row r="722" spans="1:18" s="2" customFormat="1" x14ac:dyDescent="0.25">
      <c r="A722" s="210">
        <v>681</v>
      </c>
      <c r="B722" s="66" t="s">
        <v>1442</v>
      </c>
      <c r="C722" s="115">
        <v>567.74770000000001</v>
      </c>
      <c r="D722" s="142"/>
      <c r="E722" s="142"/>
      <c r="F722" s="142"/>
      <c r="G722" s="142"/>
      <c r="H722" s="142"/>
      <c r="I722" s="142"/>
      <c r="J722" s="142"/>
      <c r="K722" s="142"/>
      <c r="L722" s="142"/>
      <c r="M722" s="142"/>
      <c r="N722" s="142"/>
      <c r="O722" s="68"/>
      <c r="P722" s="143">
        <f t="shared" si="10"/>
        <v>567.74770000000001</v>
      </c>
      <c r="Q722" s="218"/>
      <c r="R722" s="214"/>
    </row>
    <row r="723" spans="1:18" s="2" customFormat="1" x14ac:dyDescent="0.25">
      <c r="A723" s="210">
        <v>682</v>
      </c>
      <c r="B723" s="66" t="s">
        <v>1443</v>
      </c>
      <c r="C723" s="115">
        <v>3453.299</v>
      </c>
      <c r="D723" s="142"/>
      <c r="E723" s="142"/>
      <c r="F723" s="142"/>
      <c r="G723" s="142"/>
      <c r="H723" s="142"/>
      <c r="I723" s="142"/>
      <c r="J723" s="142"/>
      <c r="K723" s="142"/>
      <c r="L723" s="142"/>
      <c r="M723" s="142"/>
      <c r="N723" s="142"/>
      <c r="O723" s="68"/>
      <c r="P723" s="143">
        <f t="shared" si="10"/>
        <v>3453.299</v>
      </c>
      <c r="Q723" s="218"/>
      <c r="R723" s="214"/>
    </row>
    <row r="724" spans="1:18" s="2" customFormat="1" ht="22.5" x14ac:dyDescent="0.25">
      <c r="A724" s="210">
        <v>683</v>
      </c>
      <c r="B724" s="66" t="s">
        <v>1444</v>
      </c>
      <c r="C724" s="115">
        <v>2834.4009999999998</v>
      </c>
      <c r="D724" s="142"/>
      <c r="E724" s="142"/>
      <c r="F724" s="142"/>
      <c r="G724" s="142"/>
      <c r="H724" s="142"/>
      <c r="I724" s="142"/>
      <c r="J724" s="142"/>
      <c r="K724" s="142"/>
      <c r="L724" s="142"/>
      <c r="M724" s="142"/>
      <c r="N724" s="142"/>
      <c r="O724" s="68"/>
      <c r="P724" s="143">
        <f t="shared" si="10"/>
        <v>2834.4009999999998</v>
      </c>
      <c r="Q724" s="218"/>
      <c r="R724" s="214"/>
    </row>
    <row r="725" spans="1:18" s="2" customFormat="1" ht="22.5" x14ac:dyDescent="0.25">
      <c r="A725" s="210">
        <v>684</v>
      </c>
      <c r="B725" s="66" t="s">
        <v>1445</v>
      </c>
      <c r="C725" s="115">
        <v>40952.82</v>
      </c>
      <c r="D725" s="142"/>
      <c r="E725" s="142"/>
      <c r="F725" s="142"/>
      <c r="G725" s="142"/>
      <c r="H725" s="142"/>
      <c r="I725" s="142"/>
      <c r="J725" s="142"/>
      <c r="K725" s="142"/>
      <c r="L725" s="142"/>
      <c r="M725" s="142"/>
      <c r="N725" s="142"/>
      <c r="O725" s="68"/>
      <c r="P725" s="143">
        <f t="shared" si="10"/>
        <v>40952.82</v>
      </c>
      <c r="Q725" s="218"/>
      <c r="R725" s="214"/>
    </row>
    <row r="726" spans="1:18" s="2" customFormat="1" ht="22.5" x14ac:dyDescent="0.25">
      <c r="A726" s="210">
        <v>685</v>
      </c>
      <c r="B726" s="66" t="s">
        <v>1446</v>
      </c>
      <c r="C726" s="115">
        <v>60110.46</v>
      </c>
      <c r="D726" s="142"/>
      <c r="E726" s="142"/>
      <c r="F726" s="142"/>
      <c r="G726" s="142"/>
      <c r="H726" s="142"/>
      <c r="I726" s="142"/>
      <c r="J726" s="142"/>
      <c r="K726" s="142"/>
      <c r="L726" s="142"/>
      <c r="M726" s="142"/>
      <c r="N726" s="142"/>
      <c r="O726" s="68"/>
      <c r="P726" s="143">
        <f t="shared" si="10"/>
        <v>60110.46</v>
      </c>
      <c r="Q726" s="218"/>
      <c r="R726" s="214"/>
    </row>
    <row r="727" spans="1:18" s="2" customFormat="1" ht="22.5" x14ac:dyDescent="0.25">
      <c r="A727" s="210">
        <v>686</v>
      </c>
      <c r="B727" s="66" t="s">
        <v>1447</v>
      </c>
      <c r="C727" s="115">
        <v>29564.66</v>
      </c>
      <c r="D727" s="142"/>
      <c r="E727" s="142"/>
      <c r="F727" s="142"/>
      <c r="G727" s="142"/>
      <c r="H727" s="142"/>
      <c r="I727" s="142"/>
      <c r="J727" s="142"/>
      <c r="K727" s="142"/>
      <c r="L727" s="142"/>
      <c r="M727" s="142"/>
      <c r="N727" s="142"/>
      <c r="O727" s="68"/>
      <c r="P727" s="143">
        <f t="shared" si="10"/>
        <v>29564.66</v>
      </c>
      <c r="Q727" s="218"/>
      <c r="R727" s="214"/>
    </row>
    <row r="728" spans="1:18" s="2" customFormat="1" ht="22.5" x14ac:dyDescent="0.25">
      <c r="A728" s="210">
        <v>687</v>
      </c>
      <c r="B728" s="66" t="s">
        <v>1448</v>
      </c>
      <c r="C728" s="115">
        <v>46403.839999999997</v>
      </c>
      <c r="D728" s="142"/>
      <c r="E728" s="142"/>
      <c r="F728" s="142"/>
      <c r="G728" s="142"/>
      <c r="H728" s="142"/>
      <c r="I728" s="142"/>
      <c r="J728" s="142"/>
      <c r="K728" s="142"/>
      <c r="L728" s="142"/>
      <c r="M728" s="142"/>
      <c r="N728" s="142"/>
      <c r="O728" s="68"/>
      <c r="P728" s="143">
        <f t="shared" si="10"/>
        <v>46403.839999999997</v>
      </c>
      <c r="Q728" s="218"/>
      <c r="R728" s="214"/>
    </row>
    <row r="729" spans="1:18" s="2" customFormat="1" ht="22.5" x14ac:dyDescent="0.25">
      <c r="A729" s="210">
        <v>688</v>
      </c>
      <c r="B729" s="66" t="s">
        <v>1449</v>
      </c>
      <c r="C729" s="115">
        <v>121723</v>
      </c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68"/>
      <c r="P729" s="143">
        <f t="shared" si="10"/>
        <v>121723</v>
      </c>
      <c r="Q729" s="218"/>
      <c r="R729" s="214"/>
    </row>
    <row r="730" spans="1:18" s="2" customFormat="1" x14ac:dyDescent="0.25">
      <c r="A730" s="210">
        <v>689</v>
      </c>
      <c r="B730" s="66" t="s">
        <v>1450</v>
      </c>
      <c r="C730" s="115">
        <v>20287.84</v>
      </c>
      <c r="D730" s="144"/>
      <c r="E730" s="145"/>
      <c r="F730" s="145"/>
      <c r="G730" s="145"/>
      <c r="H730" s="145"/>
      <c r="I730" s="145"/>
      <c r="J730" s="145"/>
      <c r="K730" s="145"/>
      <c r="L730" s="145"/>
      <c r="M730" s="145"/>
      <c r="N730" s="145"/>
      <c r="O730" s="146"/>
      <c r="P730" s="143">
        <f t="shared" si="10"/>
        <v>20287.84</v>
      </c>
      <c r="Q730" s="218"/>
      <c r="R730" s="214"/>
    </row>
    <row r="731" spans="1:18" s="2" customFormat="1" ht="22.5" x14ac:dyDescent="0.25">
      <c r="A731" s="210">
        <v>690</v>
      </c>
      <c r="B731" s="66" t="s">
        <v>1451</v>
      </c>
      <c r="C731" s="115">
        <v>3871.8119999999999</v>
      </c>
      <c r="D731" s="141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99"/>
      <c r="P731" s="143">
        <f t="shared" si="10"/>
        <v>3871.8119999999999</v>
      </c>
      <c r="Q731" s="218"/>
      <c r="R731" s="214"/>
    </row>
    <row r="732" spans="1:18" s="2" customFormat="1" ht="22.5" x14ac:dyDescent="0.25">
      <c r="A732" s="210">
        <v>691</v>
      </c>
      <c r="B732" s="66" t="s">
        <v>1452</v>
      </c>
      <c r="C732" s="115">
        <v>12671.53</v>
      </c>
      <c r="D732" s="141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99"/>
      <c r="P732" s="143">
        <f t="shared" si="10"/>
        <v>12671.53</v>
      </c>
      <c r="Q732" s="218"/>
      <c r="R732" s="214"/>
    </row>
    <row r="733" spans="1:18" s="2" customFormat="1" ht="22.5" x14ac:dyDescent="0.25">
      <c r="A733" s="210">
        <v>692</v>
      </c>
      <c r="B733" s="66" t="s">
        <v>1453</v>
      </c>
      <c r="C733" s="115">
        <v>32802.9</v>
      </c>
      <c r="D733" s="141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99"/>
      <c r="P733" s="143">
        <f t="shared" si="10"/>
        <v>32802.9</v>
      </c>
      <c r="Q733" s="218"/>
      <c r="R733" s="214"/>
    </row>
    <row r="734" spans="1:18" s="2" customFormat="1" x14ac:dyDescent="0.25">
      <c r="A734" s="210">
        <v>693</v>
      </c>
      <c r="B734" s="66" t="s">
        <v>1454</v>
      </c>
      <c r="C734" s="115">
        <v>12072.3</v>
      </c>
      <c r="D734" s="141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99"/>
      <c r="P734" s="143">
        <f t="shared" si="10"/>
        <v>12072.3</v>
      </c>
      <c r="Q734" s="218"/>
      <c r="R734" s="214"/>
    </row>
    <row r="735" spans="1:18" s="2" customFormat="1" x14ac:dyDescent="0.25">
      <c r="A735" s="210">
        <v>694</v>
      </c>
      <c r="B735" s="66" t="s">
        <v>1455</v>
      </c>
      <c r="C735" s="115">
        <v>7454.9809999999998</v>
      </c>
      <c r="D735" s="141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99"/>
      <c r="P735" s="143">
        <f t="shared" si="10"/>
        <v>7454.9809999999998</v>
      </c>
      <c r="Q735" s="218"/>
      <c r="R735" s="214"/>
    </row>
    <row r="736" spans="1:18" s="2" customFormat="1" x14ac:dyDescent="0.25">
      <c r="A736" s="210">
        <v>695</v>
      </c>
      <c r="B736" s="66" t="s">
        <v>1456</v>
      </c>
      <c r="C736" s="115">
        <v>31326.25</v>
      </c>
      <c r="D736" s="141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99"/>
      <c r="P736" s="143">
        <f t="shared" si="10"/>
        <v>31326.25</v>
      </c>
      <c r="Q736" s="218"/>
      <c r="R736" s="214"/>
    </row>
    <row r="737" spans="1:18" s="2" customFormat="1" x14ac:dyDescent="0.25">
      <c r="A737" s="210">
        <v>696</v>
      </c>
      <c r="B737" s="66" t="s">
        <v>1457</v>
      </c>
      <c r="C737" s="115">
        <v>7310.1319999999996</v>
      </c>
      <c r="D737" s="141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99"/>
      <c r="P737" s="143">
        <f t="shared" ref="P737:P753" si="11">C737</f>
        <v>7310.1319999999996</v>
      </c>
      <c r="Q737" s="218"/>
      <c r="R737" s="214"/>
    </row>
    <row r="738" spans="1:18" s="2" customFormat="1" x14ac:dyDescent="0.25">
      <c r="A738" s="210">
        <v>697</v>
      </c>
      <c r="B738" s="66" t="s">
        <v>1458</v>
      </c>
      <c r="C738" s="115">
        <v>10707.49</v>
      </c>
      <c r="D738" s="141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99"/>
      <c r="P738" s="143">
        <f t="shared" si="11"/>
        <v>10707.49</v>
      </c>
      <c r="Q738" s="218"/>
      <c r="R738" s="214"/>
    </row>
    <row r="739" spans="1:18" s="2" customFormat="1" x14ac:dyDescent="0.25">
      <c r="A739" s="210">
        <v>698</v>
      </c>
      <c r="B739" s="66" t="s">
        <v>1459</v>
      </c>
      <c r="C739" s="115">
        <v>10288.48</v>
      </c>
      <c r="D739" s="141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99"/>
      <c r="P739" s="143">
        <f t="shared" si="11"/>
        <v>10288.48</v>
      </c>
      <c r="Q739" s="218"/>
      <c r="R739" s="214"/>
    </row>
    <row r="740" spans="1:18" s="2" customFormat="1" ht="22.5" x14ac:dyDescent="0.25">
      <c r="A740" s="210">
        <v>699</v>
      </c>
      <c r="B740" s="66" t="s">
        <v>1460</v>
      </c>
      <c r="C740" s="115">
        <v>13839.54</v>
      </c>
      <c r="D740" s="141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99"/>
      <c r="P740" s="143">
        <f t="shared" si="11"/>
        <v>13839.54</v>
      </c>
      <c r="Q740" s="218"/>
      <c r="R740" s="214"/>
    </row>
    <row r="741" spans="1:18" s="2" customFormat="1" x14ac:dyDescent="0.25">
      <c r="A741" s="210">
        <v>700</v>
      </c>
      <c r="B741" s="66" t="s">
        <v>1461</v>
      </c>
      <c r="C741" s="115">
        <v>22035.4</v>
      </c>
      <c r="D741" s="141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99"/>
      <c r="P741" s="143">
        <f t="shared" si="11"/>
        <v>22035.4</v>
      </c>
      <c r="Q741" s="218"/>
      <c r="R741" s="214"/>
    </row>
    <row r="742" spans="1:18" s="2" customFormat="1" x14ac:dyDescent="0.25">
      <c r="A742" s="210">
        <v>701</v>
      </c>
      <c r="B742" s="66" t="s">
        <v>1462</v>
      </c>
      <c r="C742" s="115">
        <v>7865.8130000000001</v>
      </c>
      <c r="D742" s="141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99"/>
      <c r="P742" s="143">
        <f t="shared" si="11"/>
        <v>7865.8130000000001</v>
      </c>
      <c r="Q742" s="218"/>
      <c r="R742" s="214"/>
    </row>
    <row r="743" spans="1:18" s="2" customFormat="1" x14ac:dyDescent="0.25">
      <c r="A743" s="210">
        <v>702</v>
      </c>
      <c r="B743" s="66" t="s">
        <v>1463</v>
      </c>
      <c r="C743" s="115">
        <v>9389.4830000000002</v>
      </c>
      <c r="D743" s="141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99"/>
      <c r="P743" s="143">
        <f t="shared" si="11"/>
        <v>9389.4830000000002</v>
      </c>
      <c r="Q743" s="218"/>
      <c r="R743" s="214"/>
    </row>
    <row r="744" spans="1:18" s="2" customFormat="1" x14ac:dyDescent="0.25">
      <c r="A744" s="210">
        <v>703</v>
      </c>
      <c r="B744" s="66" t="s">
        <v>1464</v>
      </c>
      <c r="C744" s="115">
        <v>18949.12</v>
      </c>
      <c r="D744" s="141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99"/>
      <c r="P744" s="143">
        <f t="shared" si="11"/>
        <v>18949.12</v>
      </c>
      <c r="Q744" s="218"/>
      <c r="R744" s="214"/>
    </row>
    <row r="745" spans="1:18" s="2" customFormat="1" x14ac:dyDescent="0.25">
      <c r="A745" s="210">
        <v>704</v>
      </c>
      <c r="B745" s="66" t="s">
        <v>1465</v>
      </c>
      <c r="C745" s="115">
        <v>7553.5069999999996</v>
      </c>
      <c r="D745" s="141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99"/>
      <c r="P745" s="143">
        <f t="shared" si="11"/>
        <v>7553.5069999999996</v>
      </c>
      <c r="Q745" s="218"/>
      <c r="R745" s="214"/>
    </row>
    <row r="746" spans="1:18" s="2" customFormat="1" ht="22.5" x14ac:dyDescent="0.25">
      <c r="A746" s="210">
        <v>705</v>
      </c>
      <c r="B746" s="66" t="s">
        <v>1466</v>
      </c>
      <c r="C746" s="115">
        <v>12664.7</v>
      </c>
      <c r="D746" s="141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99"/>
      <c r="P746" s="143">
        <f t="shared" si="11"/>
        <v>12664.7</v>
      </c>
      <c r="Q746" s="218"/>
      <c r="R746" s="214"/>
    </row>
    <row r="747" spans="1:18" s="2" customFormat="1" ht="33.75" x14ac:dyDescent="0.25">
      <c r="A747" s="210">
        <v>706</v>
      </c>
      <c r="B747" s="66" t="s">
        <v>1467</v>
      </c>
      <c r="C747" s="115">
        <v>10105.07</v>
      </c>
      <c r="D747" s="141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99"/>
      <c r="P747" s="143">
        <f t="shared" si="11"/>
        <v>10105.07</v>
      </c>
      <c r="Q747" s="218"/>
      <c r="R747" s="214"/>
    </row>
    <row r="748" spans="1:18" s="2" customFormat="1" ht="22.5" x14ac:dyDescent="0.25">
      <c r="A748" s="210">
        <v>707</v>
      </c>
      <c r="B748" s="66" t="s">
        <v>1468</v>
      </c>
      <c r="C748" s="115">
        <v>25869.27</v>
      </c>
      <c r="D748" s="141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99"/>
      <c r="P748" s="143">
        <f t="shared" si="11"/>
        <v>25869.27</v>
      </c>
      <c r="Q748" s="218"/>
      <c r="R748" s="214"/>
    </row>
    <row r="749" spans="1:18" s="2" customFormat="1" ht="33.75" x14ac:dyDescent="0.25">
      <c r="A749" s="210">
        <v>708</v>
      </c>
      <c r="B749" s="66" t="s">
        <v>1469</v>
      </c>
      <c r="C749" s="115">
        <v>26134.41</v>
      </c>
      <c r="D749" s="141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99"/>
      <c r="P749" s="143">
        <f t="shared" si="11"/>
        <v>26134.41</v>
      </c>
      <c r="Q749" s="218"/>
      <c r="R749" s="214"/>
    </row>
    <row r="750" spans="1:18" s="2" customFormat="1" ht="22.5" x14ac:dyDescent="0.25">
      <c r="A750" s="210">
        <v>709</v>
      </c>
      <c r="B750" s="66" t="s">
        <v>1470</v>
      </c>
      <c r="C750" s="115">
        <v>20196.32</v>
      </c>
      <c r="D750" s="141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99"/>
      <c r="P750" s="143">
        <f t="shared" si="11"/>
        <v>20196.32</v>
      </c>
      <c r="Q750" s="218"/>
      <c r="R750" s="214"/>
    </row>
    <row r="751" spans="1:18" s="2" customFormat="1" ht="22.5" x14ac:dyDescent="0.25">
      <c r="A751" s="210">
        <v>710</v>
      </c>
      <c r="B751" s="66" t="s">
        <v>1471</v>
      </c>
      <c r="C751" s="115">
        <v>28025.37</v>
      </c>
      <c r="D751" s="141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99"/>
      <c r="P751" s="143">
        <f t="shared" si="11"/>
        <v>28025.37</v>
      </c>
      <c r="Q751" s="218"/>
      <c r="R751" s="214"/>
    </row>
    <row r="752" spans="1:18" s="2" customFormat="1" x14ac:dyDescent="0.25">
      <c r="A752" s="210">
        <v>711</v>
      </c>
      <c r="B752" s="66" t="s">
        <v>1472</v>
      </c>
      <c r="C752" s="115">
        <v>5877.4189999999999</v>
      </c>
      <c r="D752" s="141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99"/>
      <c r="P752" s="143">
        <f t="shared" si="11"/>
        <v>5877.4189999999999</v>
      </c>
      <c r="Q752" s="218"/>
      <c r="R752" s="214"/>
    </row>
    <row r="753" spans="1:18" s="2" customFormat="1" ht="33.75" x14ac:dyDescent="0.25">
      <c r="A753" s="210">
        <v>712</v>
      </c>
      <c r="B753" s="66" t="s">
        <v>1473</v>
      </c>
      <c r="C753" s="115">
        <v>94030.37</v>
      </c>
      <c r="D753" s="141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99"/>
      <c r="P753" s="143">
        <f t="shared" si="11"/>
        <v>94030.37</v>
      </c>
      <c r="Q753" s="225">
        <f>SUM(C568:C753)</f>
        <v>3059554.4322000011</v>
      </c>
      <c r="R753" s="214"/>
    </row>
    <row r="754" spans="1:18" s="2" customFormat="1" ht="15" customHeight="1" x14ac:dyDescent="0.25">
      <c r="A754" s="281" t="s">
        <v>863</v>
      </c>
      <c r="B754" s="282"/>
      <c r="C754" s="282"/>
      <c r="D754" s="282"/>
      <c r="E754" s="282"/>
      <c r="F754" s="282"/>
      <c r="G754" s="282"/>
      <c r="H754" s="282"/>
      <c r="I754" s="282"/>
      <c r="J754" s="282"/>
      <c r="K754" s="282"/>
      <c r="L754" s="282"/>
      <c r="M754" s="282"/>
      <c r="N754" s="282"/>
      <c r="O754" s="282"/>
      <c r="P754" s="283"/>
      <c r="Q754" s="218"/>
      <c r="R754" s="214"/>
    </row>
    <row r="755" spans="1:18" s="2" customFormat="1" x14ac:dyDescent="0.25">
      <c r="A755" s="278" t="s">
        <v>1274</v>
      </c>
      <c r="B755" s="279"/>
      <c r="C755" s="279"/>
      <c r="D755" s="279"/>
      <c r="E755" s="279"/>
      <c r="F755" s="279"/>
      <c r="G755" s="279"/>
      <c r="H755" s="279"/>
      <c r="I755" s="279"/>
      <c r="J755" s="279"/>
      <c r="K755" s="279"/>
      <c r="L755" s="279"/>
      <c r="M755" s="279"/>
      <c r="N755" s="279"/>
      <c r="O755" s="279"/>
      <c r="P755" s="280"/>
      <c r="Q755" s="218"/>
      <c r="R755" s="214"/>
    </row>
    <row r="756" spans="1:18" s="2" customFormat="1" ht="15" customHeight="1" x14ac:dyDescent="0.25">
      <c r="A756" s="281" t="s">
        <v>1273</v>
      </c>
      <c r="B756" s="282"/>
      <c r="C756" s="282"/>
      <c r="D756" s="282"/>
      <c r="E756" s="282"/>
      <c r="F756" s="282"/>
      <c r="G756" s="282"/>
      <c r="H756" s="282"/>
      <c r="I756" s="282"/>
      <c r="J756" s="282"/>
      <c r="K756" s="282"/>
      <c r="L756" s="282"/>
      <c r="M756" s="282"/>
      <c r="N756" s="282"/>
      <c r="O756" s="283"/>
      <c r="P756" s="110"/>
      <c r="Q756" s="218"/>
      <c r="R756" s="214"/>
    </row>
    <row r="757" spans="1:18" s="2" customFormat="1" ht="36.75" customHeight="1" x14ac:dyDescent="0.25">
      <c r="A757" s="152">
        <v>713</v>
      </c>
      <c r="B757" s="76" t="s">
        <v>1263</v>
      </c>
      <c r="C757" s="147">
        <v>8318</v>
      </c>
      <c r="D757" s="148"/>
      <c r="E757" s="148"/>
      <c r="F757" s="148"/>
      <c r="G757" s="148"/>
      <c r="H757" s="148"/>
      <c r="I757" s="148"/>
      <c r="J757" s="148"/>
      <c r="K757" s="148">
        <v>8318</v>
      </c>
      <c r="L757" s="148"/>
      <c r="M757" s="148"/>
      <c r="N757" s="148"/>
      <c r="O757" s="76"/>
      <c r="P757" s="76"/>
      <c r="Q757" s="218"/>
      <c r="R757" s="214"/>
    </row>
    <row r="758" spans="1:18" s="2" customFormat="1" ht="22.5" x14ac:dyDescent="0.25">
      <c r="A758" s="119">
        <v>714</v>
      </c>
      <c r="B758" s="16" t="s">
        <v>1264</v>
      </c>
      <c r="C758" s="101">
        <v>8651</v>
      </c>
      <c r="D758" s="122"/>
      <c r="E758" s="122"/>
      <c r="F758" s="122"/>
      <c r="G758" s="122"/>
      <c r="H758" s="122"/>
      <c r="I758" s="122"/>
      <c r="J758" s="122"/>
      <c r="K758" s="122"/>
      <c r="L758" s="122">
        <v>8651</v>
      </c>
      <c r="M758" s="122"/>
      <c r="N758" s="122"/>
      <c r="O758" s="16"/>
      <c r="P758" s="16"/>
      <c r="Q758" s="218"/>
      <c r="R758" s="214"/>
    </row>
    <row r="759" spans="1:18" s="2" customFormat="1" ht="22.5" x14ac:dyDescent="0.25">
      <c r="A759" s="152">
        <v>715</v>
      </c>
      <c r="B759" s="99" t="s">
        <v>1265</v>
      </c>
      <c r="C759" s="138">
        <v>452</v>
      </c>
      <c r="D759" s="139"/>
      <c r="E759" s="139"/>
      <c r="F759" s="139"/>
      <c r="G759" s="139"/>
      <c r="H759" s="139"/>
      <c r="I759" s="139"/>
      <c r="J759" s="139"/>
      <c r="K759" s="139"/>
      <c r="L759" s="139"/>
      <c r="M759" s="149">
        <v>452</v>
      </c>
      <c r="N759" s="149"/>
      <c r="O759" s="99"/>
      <c r="P759" s="99"/>
      <c r="Q759" s="218"/>
      <c r="R759" s="214"/>
    </row>
    <row r="760" spans="1:18" s="2" customFormat="1" ht="22.5" x14ac:dyDescent="0.25">
      <c r="A760" s="119">
        <v>716</v>
      </c>
      <c r="B760" s="68" t="s">
        <v>1266</v>
      </c>
      <c r="C760" s="128">
        <v>8997</v>
      </c>
      <c r="D760" s="142"/>
      <c r="E760" s="142"/>
      <c r="F760" s="142"/>
      <c r="G760" s="142"/>
      <c r="H760" s="142"/>
      <c r="I760" s="142"/>
      <c r="J760" s="142"/>
      <c r="K760" s="142"/>
      <c r="L760" s="142"/>
      <c r="M760" s="142">
        <v>8997</v>
      </c>
      <c r="N760" s="142"/>
      <c r="O760" s="68"/>
      <c r="P760" s="68"/>
      <c r="Q760" s="219">
        <f>SUM(C757:C760)</f>
        <v>26418</v>
      </c>
      <c r="R760" s="214"/>
    </row>
    <row r="761" spans="1:18" s="2" customFormat="1" x14ac:dyDescent="0.25">
      <c r="A761" s="286" t="s">
        <v>977</v>
      </c>
      <c r="B761" s="286"/>
      <c r="C761" s="286"/>
      <c r="D761" s="286"/>
      <c r="E761" s="286"/>
      <c r="F761" s="286"/>
      <c r="G761" s="286"/>
      <c r="H761" s="286"/>
      <c r="I761" s="286"/>
      <c r="J761" s="286"/>
      <c r="K761" s="286"/>
      <c r="L761" s="286"/>
      <c r="M761" s="286"/>
      <c r="N761" s="286"/>
      <c r="O761" s="286"/>
      <c r="P761" s="104"/>
      <c r="Q761" s="218"/>
      <c r="R761" s="214"/>
    </row>
    <row r="762" spans="1:18" s="2" customFormat="1" ht="15" customHeight="1" x14ac:dyDescent="0.25">
      <c r="A762" s="275" t="s">
        <v>1272</v>
      </c>
      <c r="B762" s="276"/>
      <c r="C762" s="276"/>
      <c r="D762" s="276"/>
      <c r="E762" s="276"/>
      <c r="F762" s="276"/>
      <c r="G762" s="276"/>
      <c r="H762" s="276"/>
      <c r="I762" s="276"/>
      <c r="J762" s="276"/>
      <c r="K762" s="276"/>
      <c r="L762" s="276"/>
      <c r="M762" s="276"/>
      <c r="N762" s="276"/>
      <c r="O762" s="276"/>
      <c r="P762" s="277"/>
      <c r="Q762" s="218"/>
      <c r="R762" s="214"/>
    </row>
    <row r="763" spans="1:18" s="2" customFormat="1" ht="56.25" x14ac:dyDescent="0.25">
      <c r="A763" s="108">
        <v>717</v>
      </c>
      <c r="B763" s="68" t="s">
        <v>947</v>
      </c>
      <c r="C763" s="150">
        <v>726</v>
      </c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218"/>
      <c r="R763" s="214"/>
    </row>
    <row r="764" spans="1:18" s="2" customFormat="1" ht="67.5" x14ac:dyDescent="0.25">
      <c r="A764" s="108">
        <v>718</v>
      </c>
      <c r="B764" s="68" t="s">
        <v>944</v>
      </c>
      <c r="C764" s="151">
        <v>150000</v>
      </c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218"/>
      <c r="R764" s="214"/>
    </row>
    <row r="765" spans="1:18" s="2" customFormat="1" ht="33.75" x14ac:dyDescent="0.25">
      <c r="A765" s="108">
        <v>719</v>
      </c>
      <c r="B765" s="68" t="s">
        <v>945</v>
      </c>
      <c r="C765" s="151">
        <v>123</v>
      </c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218"/>
      <c r="R765" s="214"/>
    </row>
    <row r="766" spans="1:18" s="2" customFormat="1" ht="71.25" customHeight="1" x14ac:dyDescent="0.25">
      <c r="A766" s="108">
        <v>720</v>
      </c>
      <c r="B766" s="68" t="s">
        <v>948</v>
      </c>
      <c r="C766" s="151">
        <v>152</v>
      </c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218"/>
      <c r="R766" s="214"/>
    </row>
    <row r="767" spans="1:18" s="2" customFormat="1" ht="45" x14ac:dyDescent="0.25">
      <c r="A767" s="108">
        <v>721</v>
      </c>
      <c r="B767" s="68" t="s">
        <v>949</v>
      </c>
      <c r="C767" s="151">
        <v>91</v>
      </c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218"/>
      <c r="R767" s="214"/>
    </row>
    <row r="768" spans="1:18" s="2" customFormat="1" ht="84.75" customHeight="1" x14ac:dyDescent="0.25">
      <c r="A768" s="108">
        <v>722</v>
      </c>
      <c r="B768" s="68" t="s">
        <v>946</v>
      </c>
      <c r="C768" s="151">
        <v>238</v>
      </c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218"/>
      <c r="R768" s="214"/>
    </row>
    <row r="769" spans="1:19" ht="123" customHeight="1" x14ac:dyDescent="0.25">
      <c r="A769" s="108">
        <v>723</v>
      </c>
      <c r="B769" s="68" t="s">
        <v>950</v>
      </c>
      <c r="C769" s="151">
        <v>40000</v>
      </c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R769" s="214"/>
    </row>
    <row r="770" spans="1:19" ht="41.25" customHeight="1" x14ac:dyDescent="0.25">
      <c r="A770" s="108">
        <v>724</v>
      </c>
      <c r="B770" s="68" t="s">
        <v>951</v>
      </c>
      <c r="C770" s="151">
        <v>118564</v>
      </c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R770" s="214"/>
    </row>
    <row r="771" spans="1:19" ht="56.25" x14ac:dyDescent="0.25">
      <c r="A771" s="108">
        <v>725</v>
      </c>
      <c r="B771" s="68" t="s">
        <v>952</v>
      </c>
      <c r="C771" s="151">
        <v>139250</v>
      </c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R771" s="214"/>
    </row>
    <row r="772" spans="1:19" ht="45" x14ac:dyDescent="0.25">
      <c r="A772" s="108">
        <v>726</v>
      </c>
      <c r="B772" s="68" t="s">
        <v>953</v>
      </c>
      <c r="C772" s="151">
        <v>5036</v>
      </c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R772" s="214"/>
    </row>
    <row r="773" spans="1:19" ht="86.25" customHeight="1" x14ac:dyDescent="0.25">
      <c r="A773" s="108">
        <v>727</v>
      </c>
      <c r="B773" s="68" t="s">
        <v>954</v>
      </c>
      <c r="C773" s="151">
        <v>1086</v>
      </c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R773" s="214"/>
    </row>
    <row r="774" spans="1:19" ht="33.75" x14ac:dyDescent="0.25">
      <c r="A774" s="108">
        <v>728</v>
      </c>
      <c r="B774" s="68" t="s">
        <v>955</v>
      </c>
      <c r="C774" s="151">
        <v>1008</v>
      </c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R774" s="214"/>
    </row>
    <row r="775" spans="1:19" ht="120" customHeight="1" x14ac:dyDescent="0.25">
      <c r="A775" s="108">
        <v>729</v>
      </c>
      <c r="B775" s="68" t="s">
        <v>956</v>
      </c>
      <c r="C775" s="151">
        <v>8640</v>
      </c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R775" s="214"/>
    </row>
    <row r="776" spans="1:19" ht="45" x14ac:dyDescent="0.25">
      <c r="A776" s="108">
        <v>730</v>
      </c>
      <c r="B776" s="68" t="s">
        <v>957</v>
      </c>
      <c r="C776" s="151">
        <v>12000</v>
      </c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218">
        <f>SUM(C763:C776)</f>
        <v>476914</v>
      </c>
      <c r="R776" s="214"/>
    </row>
    <row r="778" spans="1:19" ht="21" x14ac:dyDescent="0.25">
      <c r="Q778" s="226">
        <f>SUM(Q2:Q776)</f>
        <v>70636497.792402685</v>
      </c>
      <c r="S778" s="216"/>
    </row>
    <row r="779" spans="1:19" ht="18.75" x14ac:dyDescent="0.25">
      <c r="P779" s="163"/>
    </row>
    <row r="784" spans="1:19" x14ac:dyDescent="0.25">
      <c r="C784" s="98"/>
    </row>
    <row r="785" spans="3:3" s="2" customFormat="1" x14ac:dyDescent="0.25">
      <c r="C785" s="97"/>
    </row>
  </sheetData>
  <autoFilter ref="A2:V778">
    <filterColumn colId="0" showButton="0"/>
    <filterColumn colId="1" showButton="0"/>
    <filterColumn colId="2" showButton="0"/>
    <filterColumn colId="3" showButton="0"/>
    <filterColumn colId="4" showButton="0"/>
    <filterColumn colId="14" showButton="0"/>
  </autoFilter>
  <mergeCells count="26">
    <mergeCell ref="A762:P762"/>
    <mergeCell ref="A755:P755"/>
    <mergeCell ref="A754:P754"/>
    <mergeCell ref="O1:P1"/>
    <mergeCell ref="A2:F2"/>
    <mergeCell ref="A549:O549"/>
    <mergeCell ref="A548:O548"/>
    <mergeCell ref="A756:O756"/>
    <mergeCell ref="A761:O761"/>
    <mergeCell ref="A396:O396"/>
    <mergeCell ref="A409:O409"/>
    <mergeCell ref="A456:O456"/>
    <mergeCell ref="A338:O338"/>
    <mergeCell ref="A213:P213"/>
    <mergeCell ref="A3:A4"/>
    <mergeCell ref="A288:P288"/>
    <mergeCell ref="B3:B4"/>
    <mergeCell ref="C3:C4"/>
    <mergeCell ref="D3:P3"/>
    <mergeCell ref="A52:P52"/>
    <mergeCell ref="A567:P567"/>
    <mergeCell ref="A331:O331"/>
    <mergeCell ref="A317:P317"/>
    <mergeCell ref="A295:P295"/>
    <mergeCell ref="A293:P293"/>
    <mergeCell ref="A291:O291"/>
  </mergeCells>
  <pageMargins left="0.70866141732283472" right="0.70866141732283472" top="0.74803149606299213" bottom="0.74803149606299213" header="0.31496062992125984" footer="0.31496062992125984"/>
  <pageSetup paperSize="9" scale="65" fitToHeight="400" orientation="landscape" r:id="rId1"/>
  <headerFooter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4"/>
  <sheetViews>
    <sheetView view="pageBreakPreview" zoomScale="60" zoomScaleNormal="100" workbookViewId="0">
      <selection activeCell="AZ6" sqref="AZ6"/>
    </sheetView>
  </sheetViews>
  <sheetFormatPr defaultColWidth="9.140625" defaultRowHeight="15" x14ac:dyDescent="0.25"/>
  <cols>
    <col min="1" max="1" width="4" style="2" customWidth="1"/>
    <col min="2" max="2" width="1.5703125" style="2" customWidth="1"/>
    <col min="3" max="3" width="2.42578125" style="2" customWidth="1"/>
    <col min="4" max="4" width="17.140625" style="2" customWidth="1"/>
    <col min="5" max="5" width="7" style="2" customWidth="1"/>
    <col min="6" max="6" width="2.7109375" style="2" customWidth="1"/>
    <col min="7" max="7" width="9.140625" style="2" customWidth="1"/>
    <col min="8" max="8" width="9.28515625" style="2" customWidth="1"/>
    <col min="9" max="9" width="1.5703125" style="2" customWidth="1"/>
    <col min="10" max="10" width="7.42578125" style="2" customWidth="1"/>
    <col min="11" max="11" width="0.5703125" style="2" customWidth="1"/>
    <col min="12" max="12" width="3.42578125" style="2" customWidth="1"/>
    <col min="13" max="13" width="5.140625" style="2" customWidth="1"/>
    <col min="14" max="14" width="7.42578125" style="2" customWidth="1"/>
    <col min="15" max="15" width="1.7109375" style="2" customWidth="1"/>
    <col min="16" max="16" width="2.7109375" style="2" customWidth="1"/>
    <col min="17" max="17" width="6.28515625" style="2" customWidth="1"/>
    <col min="18" max="18" width="1.5703125" style="2" customWidth="1"/>
    <col min="19" max="19" width="7.5703125" style="2" customWidth="1"/>
    <col min="20" max="20" width="9.28515625" style="2" customWidth="1"/>
    <col min="21" max="21" width="6.85546875" style="2" customWidth="1"/>
    <col min="22" max="22" width="2.28515625" style="2" customWidth="1"/>
    <col min="23" max="23" width="9.140625" style="2" customWidth="1"/>
    <col min="24" max="24" width="8.5703125" style="2" customWidth="1"/>
    <col min="25" max="25" width="0.7109375" style="2" customWidth="1"/>
    <col min="26" max="26" width="9.140625" style="2" customWidth="1"/>
    <col min="27" max="27" width="3.42578125" style="2" customWidth="1"/>
    <col min="28" max="28" width="2.85546875" style="2" customWidth="1"/>
    <col min="29" max="16384" width="9.140625" style="2"/>
  </cols>
  <sheetData>
    <row r="1" spans="1:28" ht="27" customHeight="1" x14ac:dyDescent="0.25">
      <c r="A1" s="310" t="s">
        <v>10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</row>
    <row r="2" spans="1:28" ht="42.2" customHeight="1" x14ac:dyDescent="0.25">
      <c r="A2" s="6" t="s">
        <v>11</v>
      </c>
      <c r="B2" s="327" t="s">
        <v>11</v>
      </c>
      <c r="C2" s="328"/>
      <c r="D2" s="314" t="s">
        <v>12</v>
      </c>
      <c r="E2" s="316"/>
      <c r="F2" s="314" t="s">
        <v>13</v>
      </c>
      <c r="G2" s="315"/>
      <c r="H2" s="315"/>
      <c r="I2" s="316"/>
      <c r="J2" s="314" t="s">
        <v>14</v>
      </c>
      <c r="K2" s="315"/>
      <c r="L2" s="316"/>
      <c r="M2" s="329" t="s">
        <v>15</v>
      </c>
      <c r="N2" s="330"/>
      <c r="O2" s="331" t="s">
        <v>16</v>
      </c>
      <c r="P2" s="332"/>
      <c r="Q2" s="332"/>
      <c r="R2" s="333"/>
      <c r="S2" s="314" t="s">
        <v>17</v>
      </c>
      <c r="T2" s="315"/>
      <c r="U2" s="316"/>
      <c r="V2" s="314" t="s">
        <v>18</v>
      </c>
      <c r="W2" s="315"/>
      <c r="X2" s="316"/>
      <c r="Y2" s="314" t="s">
        <v>19</v>
      </c>
      <c r="Z2" s="315"/>
      <c r="AA2" s="316"/>
    </row>
    <row r="3" spans="1:28" ht="228.75" customHeight="1" x14ac:dyDescent="0.25">
      <c r="A3" s="3"/>
      <c r="B3" s="317">
        <v>1</v>
      </c>
      <c r="C3" s="318"/>
      <c r="D3" s="319" t="s">
        <v>20</v>
      </c>
      <c r="E3" s="320"/>
      <c r="F3" s="319" t="s">
        <v>21</v>
      </c>
      <c r="G3" s="321"/>
      <c r="H3" s="321"/>
      <c r="I3" s="320"/>
      <c r="J3" s="319" t="s">
        <v>22</v>
      </c>
      <c r="K3" s="321"/>
      <c r="L3" s="320"/>
      <c r="M3" s="322">
        <v>1.7501987880000001</v>
      </c>
      <c r="N3" s="323"/>
      <c r="O3" s="324">
        <v>12.11864407</v>
      </c>
      <c r="P3" s="325"/>
      <c r="Q3" s="325"/>
      <c r="R3" s="326"/>
      <c r="S3" s="311" t="s">
        <v>318</v>
      </c>
      <c r="T3" s="312"/>
      <c r="U3" s="313"/>
      <c r="V3" s="311" t="s">
        <v>319</v>
      </c>
      <c r="W3" s="312"/>
      <c r="X3" s="313"/>
      <c r="Y3" s="296"/>
      <c r="Z3" s="300"/>
      <c r="AA3" s="297"/>
    </row>
    <row r="4" spans="1:28" ht="171" customHeight="1" x14ac:dyDescent="0.25">
      <c r="A4" s="3"/>
      <c r="B4" s="317">
        <v>2</v>
      </c>
      <c r="C4" s="318"/>
      <c r="D4" s="319" t="s">
        <v>23</v>
      </c>
      <c r="E4" s="320"/>
      <c r="F4" s="319" t="s">
        <v>21</v>
      </c>
      <c r="G4" s="321"/>
      <c r="H4" s="321"/>
      <c r="I4" s="320"/>
      <c r="J4" s="319" t="s">
        <v>22</v>
      </c>
      <c r="K4" s="321"/>
      <c r="L4" s="320"/>
      <c r="M4" s="334">
        <v>4.4761643219999998</v>
      </c>
      <c r="N4" s="335"/>
      <c r="O4" s="336">
        <v>23.276054469999998</v>
      </c>
      <c r="P4" s="337"/>
      <c r="Q4" s="337"/>
      <c r="R4" s="338"/>
      <c r="S4" s="296" t="s">
        <v>24</v>
      </c>
      <c r="T4" s="300"/>
      <c r="U4" s="297"/>
      <c r="V4" s="319" t="s">
        <v>25</v>
      </c>
      <c r="W4" s="321"/>
      <c r="X4" s="320"/>
      <c r="Y4" s="296"/>
      <c r="Z4" s="300"/>
      <c r="AA4" s="297"/>
    </row>
    <row r="5" spans="1:28" ht="128.25" customHeight="1" x14ac:dyDescent="0.25">
      <c r="A5" s="3"/>
      <c r="B5" s="317">
        <v>3</v>
      </c>
      <c r="C5" s="318"/>
      <c r="D5" s="319" t="s">
        <v>26</v>
      </c>
      <c r="E5" s="320"/>
      <c r="F5" s="319" t="s">
        <v>21</v>
      </c>
      <c r="G5" s="321"/>
      <c r="H5" s="321"/>
      <c r="I5" s="320"/>
      <c r="J5" s="319" t="s">
        <v>22</v>
      </c>
      <c r="K5" s="321"/>
      <c r="L5" s="320"/>
      <c r="M5" s="334">
        <v>3.7187414410000001</v>
      </c>
      <c r="N5" s="335"/>
      <c r="O5" s="340">
        <v>19.355932200000002</v>
      </c>
      <c r="P5" s="341"/>
      <c r="Q5" s="341"/>
      <c r="R5" s="342"/>
      <c r="S5" s="296" t="s">
        <v>27</v>
      </c>
      <c r="T5" s="300"/>
      <c r="U5" s="297"/>
      <c r="V5" s="296" t="s">
        <v>28</v>
      </c>
      <c r="W5" s="300"/>
      <c r="X5" s="297"/>
      <c r="Y5" s="296"/>
      <c r="Z5" s="300"/>
      <c r="AA5" s="297"/>
    </row>
    <row r="6" spans="1:28" ht="171" customHeight="1" x14ac:dyDescent="0.25">
      <c r="A6" s="3"/>
      <c r="B6" s="296"/>
      <c r="C6" s="297"/>
      <c r="D6" s="296"/>
      <c r="E6" s="297"/>
      <c r="F6" s="296"/>
      <c r="G6" s="300"/>
      <c r="H6" s="300"/>
      <c r="I6" s="297"/>
      <c r="J6" s="296"/>
      <c r="K6" s="300"/>
      <c r="L6" s="297"/>
      <c r="M6" s="296"/>
      <c r="N6" s="297"/>
      <c r="O6" s="296"/>
      <c r="P6" s="300"/>
      <c r="Q6" s="300"/>
      <c r="R6" s="297"/>
      <c r="S6" s="298" t="s">
        <v>29</v>
      </c>
      <c r="T6" s="339"/>
      <c r="U6" s="299"/>
      <c r="V6" s="296" t="s">
        <v>30</v>
      </c>
      <c r="W6" s="300"/>
      <c r="X6" s="297"/>
      <c r="Y6" s="296"/>
      <c r="Z6" s="300"/>
      <c r="AA6" s="297"/>
    </row>
    <row r="7" spans="1:28" ht="245.25" customHeight="1" x14ac:dyDescent="0.25">
      <c r="A7" s="3"/>
      <c r="B7" s="317">
        <v>4</v>
      </c>
      <c r="C7" s="318"/>
      <c r="D7" s="319" t="s">
        <v>31</v>
      </c>
      <c r="E7" s="320"/>
      <c r="F7" s="319" t="s">
        <v>21</v>
      </c>
      <c r="G7" s="321"/>
      <c r="H7" s="321"/>
      <c r="I7" s="320"/>
      <c r="J7" s="319" t="s">
        <v>22</v>
      </c>
      <c r="K7" s="321"/>
      <c r="L7" s="320"/>
      <c r="M7" s="322">
        <v>5.8434237290000004</v>
      </c>
      <c r="N7" s="323"/>
      <c r="O7" s="324">
        <v>30.381355930000002</v>
      </c>
      <c r="P7" s="325"/>
      <c r="Q7" s="325"/>
      <c r="R7" s="326"/>
      <c r="S7" s="311" t="s">
        <v>937</v>
      </c>
      <c r="T7" s="300"/>
      <c r="U7" s="297"/>
      <c r="V7" s="296" t="s">
        <v>32</v>
      </c>
      <c r="W7" s="300"/>
      <c r="X7" s="297"/>
      <c r="Y7" s="296"/>
      <c r="Z7" s="300"/>
      <c r="AA7" s="297"/>
    </row>
    <row r="8" spans="1:28" ht="68.25" customHeight="1" x14ac:dyDescent="0.25">
      <c r="A8" s="3"/>
      <c r="B8" s="317">
        <v>5</v>
      </c>
      <c r="C8" s="318"/>
      <c r="D8" s="319" t="s">
        <v>33</v>
      </c>
      <c r="E8" s="320"/>
      <c r="F8" s="319" t="s">
        <v>34</v>
      </c>
      <c r="G8" s="321"/>
      <c r="H8" s="321"/>
      <c r="I8" s="320"/>
      <c r="J8" s="319" t="s">
        <v>22</v>
      </c>
      <c r="K8" s="321"/>
      <c r="L8" s="320"/>
      <c r="M8" s="334">
        <v>2.9128135589999999</v>
      </c>
      <c r="N8" s="335"/>
      <c r="O8" s="336">
        <v>15.14663051</v>
      </c>
      <c r="P8" s="337"/>
      <c r="Q8" s="337"/>
      <c r="R8" s="338"/>
      <c r="S8" s="296" t="s">
        <v>35</v>
      </c>
      <c r="T8" s="300"/>
      <c r="U8" s="297"/>
      <c r="V8" s="319" t="s">
        <v>36</v>
      </c>
      <c r="W8" s="321"/>
      <c r="X8" s="320"/>
      <c r="Y8" s="296"/>
      <c r="Z8" s="300"/>
      <c r="AA8" s="297"/>
    </row>
    <row r="9" spans="1:28" ht="231" customHeight="1" x14ac:dyDescent="0.25">
      <c r="A9" s="3"/>
      <c r="B9" s="317">
        <v>6</v>
      </c>
      <c r="C9" s="318"/>
      <c r="D9" s="319" t="s">
        <v>37</v>
      </c>
      <c r="E9" s="320"/>
      <c r="F9" s="319" t="s">
        <v>21</v>
      </c>
      <c r="G9" s="321"/>
      <c r="H9" s="321"/>
      <c r="I9" s="320"/>
      <c r="J9" s="319" t="s">
        <v>22</v>
      </c>
      <c r="K9" s="321"/>
      <c r="L9" s="320"/>
      <c r="M9" s="336">
        <v>12.340583049999999</v>
      </c>
      <c r="N9" s="338"/>
      <c r="O9" s="340">
        <v>64.144067800000002</v>
      </c>
      <c r="P9" s="341"/>
      <c r="Q9" s="341"/>
      <c r="R9" s="342"/>
      <c r="S9" s="296" t="s">
        <v>38</v>
      </c>
      <c r="T9" s="300"/>
      <c r="U9" s="297"/>
      <c r="V9" s="296" t="s">
        <v>39</v>
      </c>
      <c r="W9" s="300"/>
      <c r="X9" s="297"/>
      <c r="Y9" s="296"/>
      <c r="Z9" s="300"/>
      <c r="AA9" s="297"/>
    </row>
    <row r="10" spans="1:28" ht="69.75" customHeight="1" x14ac:dyDescent="0.25">
      <c r="A10" s="4"/>
      <c r="B10" s="317">
        <v>7</v>
      </c>
      <c r="C10" s="318"/>
      <c r="D10" s="319" t="s">
        <v>37</v>
      </c>
      <c r="E10" s="320"/>
      <c r="F10" s="319" t="s">
        <v>34</v>
      </c>
      <c r="G10" s="321"/>
      <c r="H10" s="321"/>
      <c r="I10" s="320"/>
      <c r="J10" s="319" t="s">
        <v>22</v>
      </c>
      <c r="K10" s="321"/>
      <c r="L10" s="320"/>
      <c r="M10" s="334">
        <v>3.1384629639999999</v>
      </c>
      <c r="N10" s="335"/>
      <c r="O10" s="336">
        <v>16.320007409999999</v>
      </c>
      <c r="P10" s="337"/>
      <c r="Q10" s="337"/>
      <c r="R10" s="338"/>
      <c r="S10" s="311" t="s">
        <v>938</v>
      </c>
      <c r="T10" s="300"/>
      <c r="U10" s="297"/>
      <c r="V10" s="298" t="s">
        <v>36</v>
      </c>
      <c r="W10" s="339"/>
      <c r="X10" s="299"/>
      <c r="Y10" s="296" t="s">
        <v>40</v>
      </c>
      <c r="Z10" s="300"/>
      <c r="AA10" s="297"/>
    </row>
    <row r="11" spans="1:28" ht="73.5" customHeight="1" x14ac:dyDescent="0.25">
      <c r="A11" s="3"/>
      <c r="B11" s="317">
        <v>8</v>
      </c>
      <c r="C11" s="318"/>
      <c r="D11" s="319" t="s">
        <v>41</v>
      </c>
      <c r="E11" s="320"/>
      <c r="F11" s="319" t="s">
        <v>34</v>
      </c>
      <c r="G11" s="321"/>
      <c r="H11" s="321"/>
      <c r="I11" s="320"/>
      <c r="J11" s="319" t="s">
        <v>22</v>
      </c>
      <c r="K11" s="321"/>
      <c r="L11" s="320"/>
      <c r="M11" s="322">
        <v>3.7569948919999998</v>
      </c>
      <c r="N11" s="323"/>
      <c r="O11" s="324">
        <v>19.536373439999998</v>
      </c>
      <c r="P11" s="325"/>
      <c r="Q11" s="325"/>
      <c r="R11" s="326"/>
      <c r="S11" s="296" t="s">
        <v>35</v>
      </c>
      <c r="T11" s="300"/>
      <c r="U11" s="297"/>
      <c r="V11" s="319" t="s">
        <v>36</v>
      </c>
      <c r="W11" s="321"/>
      <c r="X11" s="320"/>
      <c r="Y11" s="298" t="s">
        <v>42</v>
      </c>
      <c r="Z11" s="339"/>
      <c r="AA11" s="299"/>
    </row>
    <row r="12" spans="1:28" ht="119.25" customHeight="1" x14ac:dyDescent="0.25">
      <c r="A12" s="7">
        <v>69</v>
      </c>
      <c r="B12" s="296"/>
      <c r="C12" s="297"/>
      <c r="D12" s="319" t="s">
        <v>43</v>
      </c>
      <c r="E12" s="320"/>
      <c r="F12" s="319" t="s">
        <v>21</v>
      </c>
      <c r="G12" s="321"/>
      <c r="H12" s="321"/>
      <c r="I12" s="320"/>
      <c r="J12" s="319" t="s">
        <v>22</v>
      </c>
      <c r="K12" s="321"/>
      <c r="L12" s="320"/>
      <c r="M12" s="324">
        <v>15.230775830000001</v>
      </c>
      <c r="N12" s="326"/>
      <c r="O12" s="296"/>
      <c r="P12" s="300"/>
      <c r="Q12" s="300"/>
      <c r="R12" s="297"/>
      <c r="S12" s="296" t="s">
        <v>44</v>
      </c>
      <c r="T12" s="300"/>
      <c r="U12" s="297"/>
      <c r="V12" s="296"/>
      <c r="W12" s="300"/>
      <c r="X12" s="297"/>
      <c r="Y12" s="296"/>
      <c r="Z12" s="300"/>
      <c r="AA12" s="297"/>
    </row>
    <row r="13" spans="1:28" ht="155.25" customHeight="1" x14ac:dyDescent="0.25">
      <c r="A13" s="7">
        <v>52</v>
      </c>
      <c r="B13" s="296"/>
      <c r="C13" s="297"/>
      <c r="D13" s="319" t="s">
        <v>45</v>
      </c>
      <c r="E13" s="320"/>
      <c r="F13" s="296"/>
      <c r="G13" s="300"/>
      <c r="H13" s="300"/>
      <c r="I13" s="297"/>
      <c r="J13" s="319" t="s">
        <v>46</v>
      </c>
      <c r="K13" s="321"/>
      <c r="L13" s="320"/>
      <c r="M13" s="324">
        <v>4.2747550000000002E-2</v>
      </c>
      <c r="N13" s="326"/>
      <c r="O13" s="296"/>
      <c r="P13" s="300"/>
      <c r="Q13" s="300"/>
      <c r="R13" s="297"/>
      <c r="S13" s="311" t="s">
        <v>939</v>
      </c>
      <c r="T13" s="300"/>
      <c r="U13" s="297"/>
      <c r="V13" s="296"/>
      <c r="W13" s="300"/>
      <c r="X13" s="297"/>
      <c r="Y13" s="296"/>
      <c r="Z13" s="300"/>
      <c r="AA13" s="297"/>
    </row>
    <row r="14" spans="1:28" ht="110.25" customHeight="1" x14ac:dyDescent="0.25">
      <c r="A14" s="3"/>
      <c r="B14" s="296"/>
      <c r="C14" s="297"/>
      <c r="D14" s="296"/>
      <c r="E14" s="297"/>
      <c r="F14" s="296"/>
      <c r="G14" s="300"/>
      <c r="H14" s="300"/>
      <c r="I14" s="297"/>
      <c r="J14" s="296"/>
      <c r="K14" s="300"/>
      <c r="L14" s="297"/>
      <c r="M14" s="348">
        <v>9.6312499999999995E-2</v>
      </c>
      <c r="N14" s="349"/>
      <c r="O14" s="296"/>
      <c r="P14" s="300"/>
      <c r="Q14" s="300"/>
      <c r="R14" s="297"/>
      <c r="S14" s="296" t="s">
        <v>47</v>
      </c>
      <c r="T14" s="300"/>
      <c r="U14" s="297"/>
      <c r="V14" s="296"/>
      <c r="W14" s="300"/>
      <c r="X14" s="297"/>
      <c r="Y14" s="296"/>
      <c r="Z14" s="300"/>
      <c r="AA14" s="297"/>
    </row>
    <row r="15" spans="1:28" ht="21" customHeight="1" x14ac:dyDescent="0.25">
      <c r="A15" s="5"/>
      <c r="B15" s="343"/>
      <c r="C15" s="344"/>
      <c r="D15" s="343"/>
      <c r="E15" s="344"/>
      <c r="F15" s="343"/>
      <c r="G15" s="345"/>
      <c r="H15" s="345"/>
      <c r="I15" s="344"/>
      <c r="J15" s="343"/>
      <c r="K15" s="345"/>
      <c r="L15" s="344"/>
      <c r="M15" s="346">
        <v>0.13906004999999999</v>
      </c>
      <c r="N15" s="347"/>
      <c r="O15" s="343"/>
      <c r="P15" s="345"/>
      <c r="Q15" s="345"/>
      <c r="R15" s="344"/>
      <c r="S15" s="311" t="s">
        <v>941</v>
      </c>
      <c r="T15" s="339"/>
      <c r="U15" s="299"/>
      <c r="V15" s="343"/>
      <c r="W15" s="345"/>
      <c r="X15" s="344"/>
      <c r="Y15" s="343"/>
      <c r="Z15" s="345"/>
      <c r="AA15" s="344"/>
    </row>
    <row r="16" spans="1:28" ht="56.25" customHeight="1" x14ac:dyDescent="0.25">
      <c r="A16" s="7">
        <v>62</v>
      </c>
      <c r="B16" s="296"/>
      <c r="C16" s="297"/>
      <c r="D16" s="298" t="s">
        <v>48</v>
      </c>
      <c r="E16" s="299"/>
      <c r="F16" s="296"/>
      <c r="G16" s="300"/>
      <c r="H16" s="300"/>
      <c r="I16" s="297"/>
      <c r="J16" s="296"/>
      <c r="K16" s="300"/>
      <c r="L16" s="297"/>
      <c r="M16" s="301">
        <v>933.25963999999999</v>
      </c>
      <c r="N16" s="302"/>
      <c r="O16" s="296"/>
      <c r="P16" s="300"/>
      <c r="Q16" s="300"/>
      <c r="R16" s="297"/>
      <c r="S16" s="296" t="s">
        <v>49</v>
      </c>
      <c r="T16" s="300"/>
      <c r="U16" s="297"/>
      <c r="V16" s="296"/>
      <c r="W16" s="300"/>
      <c r="X16" s="297"/>
      <c r="Y16" s="296"/>
      <c r="Z16" s="300"/>
      <c r="AA16" s="297"/>
    </row>
    <row r="17" spans="1:27" ht="79.5" customHeight="1" x14ac:dyDescent="0.25">
      <c r="A17" s="7">
        <v>63</v>
      </c>
      <c r="B17" s="296"/>
      <c r="C17" s="297"/>
      <c r="D17" s="296"/>
      <c r="E17" s="297"/>
      <c r="F17" s="296"/>
      <c r="G17" s="300"/>
      <c r="H17" s="300"/>
      <c r="I17" s="297"/>
      <c r="J17" s="296"/>
      <c r="K17" s="300"/>
      <c r="L17" s="297"/>
      <c r="M17" s="301">
        <v>790.56223999999997</v>
      </c>
      <c r="N17" s="302"/>
      <c r="O17" s="296"/>
      <c r="P17" s="300"/>
      <c r="Q17" s="300"/>
      <c r="R17" s="297"/>
      <c r="S17" s="296" t="s">
        <v>50</v>
      </c>
      <c r="T17" s="300"/>
      <c r="U17" s="297"/>
      <c r="V17" s="296"/>
      <c r="W17" s="300"/>
      <c r="X17" s="297"/>
      <c r="Y17" s="296"/>
      <c r="Z17" s="300"/>
      <c r="AA17" s="297"/>
    </row>
    <row r="18" spans="1:27" ht="56.25" customHeight="1" x14ac:dyDescent="0.25">
      <c r="A18" s="7">
        <v>67</v>
      </c>
      <c r="B18" s="296"/>
      <c r="C18" s="297"/>
      <c r="D18" s="296"/>
      <c r="E18" s="297"/>
      <c r="F18" s="296"/>
      <c r="G18" s="300"/>
      <c r="H18" s="300"/>
      <c r="I18" s="297"/>
      <c r="J18" s="296"/>
      <c r="K18" s="300"/>
      <c r="L18" s="297"/>
      <c r="M18" s="301">
        <v>2462.5880200000001</v>
      </c>
      <c r="N18" s="302"/>
      <c r="O18" s="296"/>
      <c r="P18" s="300"/>
      <c r="Q18" s="300"/>
      <c r="R18" s="297"/>
      <c r="S18" s="311" t="s">
        <v>940</v>
      </c>
      <c r="T18" s="300"/>
      <c r="U18" s="297"/>
      <c r="V18" s="296"/>
      <c r="W18" s="300"/>
      <c r="X18" s="297"/>
      <c r="Y18" s="296"/>
      <c r="Z18" s="300"/>
      <c r="AA18" s="297"/>
    </row>
    <row r="19" spans="1:27" ht="82.5" customHeight="1" x14ac:dyDescent="0.25">
      <c r="A19" s="7">
        <v>68</v>
      </c>
      <c r="B19" s="296"/>
      <c r="C19" s="297"/>
      <c r="D19" s="296"/>
      <c r="E19" s="297"/>
      <c r="F19" s="296"/>
      <c r="G19" s="300"/>
      <c r="H19" s="300"/>
      <c r="I19" s="297"/>
      <c r="J19" s="296"/>
      <c r="K19" s="300"/>
      <c r="L19" s="297"/>
      <c r="M19" s="301">
        <v>804.18061999999998</v>
      </c>
      <c r="N19" s="302"/>
      <c r="O19" s="296"/>
      <c r="P19" s="300"/>
      <c r="Q19" s="300"/>
      <c r="R19" s="297"/>
      <c r="S19" s="296" t="s">
        <v>52</v>
      </c>
      <c r="T19" s="300"/>
      <c r="U19" s="297"/>
      <c r="V19" s="296"/>
      <c r="W19" s="300"/>
      <c r="X19" s="297"/>
      <c r="Y19" s="296"/>
      <c r="Z19" s="300"/>
      <c r="AA19" s="297"/>
    </row>
    <row r="20" spans="1:27" ht="78.75" customHeight="1" x14ac:dyDescent="0.25">
      <c r="A20" s="7">
        <v>64</v>
      </c>
      <c r="B20" s="296"/>
      <c r="C20" s="297"/>
      <c r="D20" s="298" t="s">
        <v>53</v>
      </c>
      <c r="E20" s="299"/>
      <c r="F20" s="296"/>
      <c r="G20" s="300"/>
      <c r="H20" s="300"/>
      <c r="I20" s="297"/>
      <c r="J20" s="296"/>
      <c r="K20" s="300"/>
      <c r="L20" s="297"/>
      <c r="M20" s="308">
        <v>75886.91</v>
      </c>
      <c r="N20" s="309"/>
      <c r="O20" s="296"/>
      <c r="P20" s="300"/>
      <c r="Q20" s="300"/>
      <c r="R20" s="297"/>
      <c r="S20" s="296" t="s">
        <v>54</v>
      </c>
      <c r="T20" s="300"/>
      <c r="U20" s="297"/>
      <c r="V20" s="296"/>
      <c r="W20" s="300"/>
      <c r="X20" s="297"/>
      <c r="Y20" s="296"/>
      <c r="Z20" s="300"/>
      <c r="AA20" s="297"/>
    </row>
    <row r="21" spans="1:27" ht="93" customHeight="1" x14ac:dyDescent="0.25">
      <c r="A21" s="7">
        <v>65</v>
      </c>
      <c r="B21" s="296"/>
      <c r="C21" s="297"/>
      <c r="D21" s="296"/>
      <c r="E21" s="297"/>
      <c r="F21" s="296"/>
      <c r="G21" s="300"/>
      <c r="H21" s="300"/>
      <c r="I21" s="297"/>
      <c r="J21" s="296"/>
      <c r="K21" s="300"/>
      <c r="L21" s="297"/>
      <c r="M21" s="308">
        <v>34194.17</v>
      </c>
      <c r="N21" s="309"/>
      <c r="O21" s="296"/>
      <c r="P21" s="300"/>
      <c r="Q21" s="300"/>
      <c r="R21" s="297"/>
      <c r="S21" s="296" t="s">
        <v>55</v>
      </c>
      <c r="T21" s="300"/>
      <c r="U21" s="297"/>
      <c r="V21" s="296"/>
      <c r="W21" s="300"/>
      <c r="X21" s="297"/>
      <c r="Y21" s="296"/>
      <c r="Z21" s="300"/>
      <c r="AA21" s="297"/>
    </row>
    <row r="22" spans="1:27" ht="83.25" customHeight="1" x14ac:dyDescent="0.25">
      <c r="A22" s="7">
        <v>66</v>
      </c>
      <c r="B22" s="296"/>
      <c r="C22" s="297"/>
      <c r="D22" s="298" t="s">
        <v>56</v>
      </c>
      <c r="E22" s="299"/>
      <c r="F22" s="296"/>
      <c r="G22" s="300"/>
      <c r="H22" s="300"/>
      <c r="I22" s="297"/>
      <c r="J22" s="296"/>
      <c r="K22" s="300"/>
      <c r="L22" s="297"/>
      <c r="M22" s="308">
        <v>87371.62</v>
      </c>
      <c r="N22" s="309"/>
      <c r="O22" s="296"/>
      <c r="P22" s="300"/>
      <c r="Q22" s="300"/>
      <c r="R22" s="297"/>
      <c r="S22" s="296" t="s">
        <v>57</v>
      </c>
      <c r="T22" s="300"/>
      <c r="U22" s="297"/>
      <c r="V22" s="296"/>
      <c r="W22" s="300"/>
      <c r="X22" s="297"/>
      <c r="Y22" s="296"/>
      <c r="Z22" s="300"/>
      <c r="AA22" s="297"/>
    </row>
    <row r="23" spans="1:27" ht="93.75" customHeight="1" x14ac:dyDescent="0.25">
      <c r="A23" s="7">
        <v>71</v>
      </c>
      <c r="B23" s="296"/>
      <c r="C23" s="297"/>
      <c r="D23" s="298" t="s">
        <v>58</v>
      </c>
      <c r="E23" s="299"/>
      <c r="F23" s="296"/>
      <c r="G23" s="300"/>
      <c r="H23" s="300"/>
      <c r="I23" s="297"/>
      <c r="J23" s="296"/>
      <c r="K23" s="300"/>
      <c r="L23" s="297"/>
      <c r="M23" s="306">
        <v>7204.9974000000002</v>
      </c>
      <c r="N23" s="307"/>
      <c r="O23" s="296"/>
      <c r="P23" s="300"/>
      <c r="Q23" s="300"/>
      <c r="R23" s="297"/>
      <c r="S23" s="296" t="s">
        <v>59</v>
      </c>
      <c r="T23" s="300"/>
      <c r="U23" s="297"/>
      <c r="V23" s="296"/>
      <c r="W23" s="300"/>
      <c r="X23" s="297"/>
      <c r="Y23" s="296"/>
      <c r="Z23" s="300"/>
      <c r="AA23" s="297"/>
    </row>
    <row r="24" spans="1:27" ht="51" customHeight="1" x14ac:dyDescent="0.25">
      <c r="A24" s="7">
        <v>73</v>
      </c>
      <c r="B24" s="303"/>
      <c r="C24" s="304"/>
      <c r="D24" s="296" t="s">
        <v>60</v>
      </c>
      <c r="E24" s="297"/>
      <c r="F24" s="303"/>
      <c r="G24" s="305"/>
      <c r="H24" s="305"/>
      <c r="I24" s="304"/>
      <c r="J24" s="303"/>
      <c r="K24" s="305"/>
      <c r="L24" s="304"/>
      <c r="M24" s="301">
        <v>6818.9055799999996</v>
      </c>
      <c r="N24" s="302"/>
      <c r="O24" s="303"/>
      <c r="P24" s="305"/>
      <c r="Q24" s="305"/>
      <c r="R24" s="304"/>
      <c r="S24" s="303"/>
      <c r="T24" s="305"/>
      <c r="U24" s="304"/>
      <c r="V24" s="303"/>
      <c r="W24" s="305"/>
      <c r="X24" s="304"/>
      <c r="Y24" s="303"/>
      <c r="Z24" s="305"/>
      <c r="AA24" s="304"/>
    </row>
    <row r="25" spans="1:27" ht="156" customHeight="1" x14ac:dyDescent="0.25">
      <c r="A25" s="7">
        <v>74</v>
      </c>
      <c r="B25" s="296"/>
      <c r="C25" s="297"/>
      <c r="D25" s="298" t="s">
        <v>61</v>
      </c>
      <c r="E25" s="299"/>
      <c r="F25" s="296"/>
      <c r="G25" s="300"/>
      <c r="H25" s="300"/>
      <c r="I25" s="297"/>
      <c r="J25" s="296"/>
      <c r="K25" s="300"/>
      <c r="L25" s="297"/>
      <c r="M25" s="301">
        <v>6800.7100499999997</v>
      </c>
      <c r="N25" s="302"/>
      <c r="O25" s="296"/>
      <c r="P25" s="300"/>
      <c r="Q25" s="300"/>
      <c r="R25" s="297"/>
      <c r="S25" s="296" t="s">
        <v>62</v>
      </c>
      <c r="T25" s="300"/>
      <c r="U25" s="297"/>
      <c r="V25" s="296"/>
      <c r="W25" s="300"/>
      <c r="X25" s="297"/>
      <c r="Y25" s="296"/>
      <c r="Z25" s="300"/>
      <c r="AA25" s="297"/>
    </row>
    <row r="26" spans="1:27" ht="69.599999999999994" customHeight="1" x14ac:dyDescent="0.25">
      <c r="A26" s="294" t="s">
        <v>63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</row>
    <row r="27" spans="1:27" ht="81" customHeight="1" x14ac:dyDescent="0.25">
      <c r="A27" s="295" t="s">
        <v>64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</row>
    <row r="28" spans="1:27" ht="35.1" customHeight="1" x14ac:dyDescent="0.25">
      <c r="A28" s="295" t="s">
        <v>65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</row>
    <row r="29" spans="1:27" ht="126.95" customHeight="1" x14ac:dyDescent="0.25">
      <c r="A29" s="295" t="s">
        <v>66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</row>
    <row r="30" spans="1:27" ht="19.5" customHeight="1" x14ac:dyDescent="0.25">
      <c r="A30" s="295" t="s">
        <v>67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5"/>
    </row>
    <row r="31" spans="1:27" ht="19.5" customHeight="1" x14ac:dyDescent="0.25">
      <c r="A31" s="295" t="s">
        <v>68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27" ht="19.5" customHeight="1" x14ac:dyDescent="0.25">
      <c r="A32" s="295" t="s">
        <v>69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5"/>
    </row>
    <row r="112" spans="2:2" x14ac:dyDescent="0.25">
      <c r="B112" s="2" t="s">
        <v>232</v>
      </c>
    </row>
    <row r="113" spans="1:27" ht="81" customHeight="1" x14ac:dyDescent="0.25">
      <c r="A113" s="7">
        <v>63</v>
      </c>
      <c r="B113" s="296"/>
      <c r="C113" s="297"/>
      <c r="D113" s="296"/>
      <c r="E113" s="297"/>
      <c r="F113" s="296"/>
      <c r="G113" s="300"/>
      <c r="H113" s="300"/>
      <c r="I113" s="297"/>
      <c r="J113" s="296"/>
      <c r="K113" s="300"/>
      <c r="L113" s="297"/>
      <c r="M113" s="301">
        <v>790.56223999999997</v>
      </c>
      <c r="N113" s="302"/>
      <c r="O113" s="296"/>
      <c r="P113" s="300"/>
      <c r="Q113" s="300"/>
      <c r="R113" s="297"/>
      <c r="S113" s="296" t="s">
        <v>50</v>
      </c>
      <c r="T113" s="300"/>
      <c r="U113" s="297"/>
      <c r="V113" s="296"/>
      <c r="W113" s="300"/>
      <c r="X113" s="297"/>
      <c r="Y113" s="296"/>
      <c r="Z113" s="300"/>
      <c r="AA113" s="297"/>
    </row>
    <row r="114" spans="1:27" ht="57.95" customHeight="1" x14ac:dyDescent="0.25">
      <c r="A114" s="7">
        <v>67</v>
      </c>
      <c r="B114" s="296" t="s">
        <v>232</v>
      </c>
      <c r="C114" s="297"/>
      <c r="D114" s="296"/>
      <c r="E114" s="297"/>
      <c r="F114" s="296"/>
      <c r="G114" s="300"/>
      <c r="H114" s="300"/>
      <c r="I114" s="297"/>
      <c r="J114" s="296" t="s">
        <v>329</v>
      </c>
      <c r="K114" s="300"/>
      <c r="L114" s="297"/>
      <c r="M114" s="301">
        <v>2462.5880200000001</v>
      </c>
      <c r="N114" s="302"/>
      <c r="O114" s="296"/>
      <c r="P114" s="300"/>
      <c r="Q114" s="300"/>
      <c r="R114" s="297"/>
      <c r="S114" s="296" t="s">
        <v>51</v>
      </c>
      <c r="T114" s="300"/>
      <c r="U114" s="297"/>
      <c r="V114" s="296"/>
      <c r="W114" s="300"/>
      <c r="X114" s="297"/>
      <c r="Y114" s="296"/>
      <c r="Z114" s="300"/>
      <c r="AA114" s="297"/>
    </row>
    <row r="115" spans="1:27" ht="81" customHeight="1" x14ac:dyDescent="0.25">
      <c r="A115" s="7">
        <v>68</v>
      </c>
      <c r="B115" s="296"/>
      <c r="C115" s="297"/>
      <c r="D115" s="296"/>
      <c r="E115" s="297"/>
      <c r="F115" s="296"/>
      <c r="G115" s="300"/>
      <c r="H115" s="300"/>
      <c r="I115" s="297"/>
      <c r="J115" s="296"/>
      <c r="K115" s="300"/>
      <c r="L115" s="297"/>
      <c r="M115" s="301">
        <v>804.18061999999998</v>
      </c>
      <c r="N115" s="302"/>
      <c r="O115" s="296"/>
      <c r="P115" s="300"/>
      <c r="Q115" s="300"/>
      <c r="R115" s="297"/>
      <c r="S115" s="296" t="s">
        <v>52</v>
      </c>
      <c r="T115" s="300"/>
      <c r="U115" s="297"/>
      <c r="V115" s="296"/>
      <c r="W115" s="300"/>
      <c r="X115" s="297"/>
      <c r="Y115" s="296"/>
      <c r="Z115" s="300"/>
      <c r="AA115" s="297"/>
    </row>
    <row r="116" spans="1:27" ht="81" customHeight="1" x14ac:dyDescent="0.25">
      <c r="A116" s="7">
        <v>64</v>
      </c>
      <c r="B116" s="296"/>
      <c r="C116" s="297"/>
      <c r="D116" s="298" t="s">
        <v>53</v>
      </c>
      <c r="E116" s="299"/>
      <c r="F116" s="296"/>
      <c r="G116" s="300"/>
      <c r="H116" s="300"/>
      <c r="I116" s="297"/>
      <c r="J116" s="296"/>
      <c r="K116" s="300"/>
      <c r="L116" s="297"/>
      <c r="M116" s="308">
        <v>75886.91</v>
      </c>
      <c r="N116" s="309"/>
      <c r="O116" s="296"/>
      <c r="P116" s="300"/>
      <c r="Q116" s="300"/>
      <c r="R116" s="297"/>
      <c r="S116" s="296" t="s">
        <v>54</v>
      </c>
      <c r="T116" s="300"/>
      <c r="U116" s="297"/>
      <c r="V116" s="296"/>
      <c r="W116" s="300"/>
      <c r="X116" s="297"/>
      <c r="Y116" s="296"/>
      <c r="Z116" s="300"/>
      <c r="AA116" s="297"/>
    </row>
    <row r="117" spans="1:27" ht="81" customHeight="1" x14ac:dyDescent="0.25">
      <c r="A117" s="7">
        <v>65</v>
      </c>
      <c r="B117" s="296"/>
      <c r="C117" s="297"/>
      <c r="D117" s="296"/>
      <c r="E117" s="297"/>
      <c r="F117" s="296"/>
      <c r="G117" s="300"/>
      <c r="H117" s="300"/>
      <c r="I117" s="297"/>
      <c r="J117" s="296" t="s">
        <v>328</v>
      </c>
      <c r="K117" s="300"/>
      <c r="L117" s="297"/>
      <c r="M117" s="308">
        <v>34194.17</v>
      </c>
      <c r="N117" s="309"/>
      <c r="O117" s="296"/>
      <c r="P117" s="300"/>
      <c r="Q117" s="300"/>
      <c r="R117" s="297"/>
      <c r="S117" s="296" t="s">
        <v>55</v>
      </c>
      <c r="T117" s="300"/>
      <c r="U117" s="297"/>
      <c r="V117" s="296"/>
      <c r="W117" s="300"/>
      <c r="X117" s="297"/>
      <c r="Y117" s="296"/>
      <c r="Z117" s="300"/>
      <c r="AA117" s="297"/>
    </row>
    <row r="118" spans="1:27" ht="81" customHeight="1" x14ac:dyDescent="0.25">
      <c r="A118" s="7">
        <v>71</v>
      </c>
      <c r="B118" s="296"/>
      <c r="C118" s="297"/>
      <c r="D118" s="298" t="s">
        <v>58</v>
      </c>
      <c r="E118" s="299"/>
      <c r="F118" s="296"/>
      <c r="G118" s="300"/>
      <c r="H118" s="300"/>
      <c r="I118" s="297"/>
      <c r="J118" s="296"/>
      <c r="K118" s="300"/>
      <c r="L118" s="297"/>
      <c r="M118" s="306">
        <v>7204.9974000000002</v>
      </c>
      <c r="N118" s="307"/>
      <c r="O118" s="296"/>
      <c r="P118" s="300"/>
      <c r="Q118" s="300"/>
      <c r="R118" s="297"/>
      <c r="S118" s="296" t="s">
        <v>59</v>
      </c>
      <c r="T118" s="300"/>
      <c r="U118" s="297"/>
      <c r="V118" s="296"/>
      <c r="W118" s="300"/>
      <c r="X118" s="297"/>
      <c r="Y118" s="296"/>
      <c r="Z118" s="300"/>
      <c r="AA118" s="297"/>
    </row>
    <row r="119" spans="1:27" ht="35.1" customHeight="1" x14ac:dyDescent="0.25">
      <c r="A119" s="7">
        <v>73</v>
      </c>
      <c r="B119" s="303"/>
      <c r="C119" s="304"/>
      <c r="D119" s="296" t="s">
        <v>60</v>
      </c>
      <c r="E119" s="297"/>
      <c r="F119" s="303"/>
      <c r="G119" s="305"/>
      <c r="H119" s="305"/>
      <c r="I119" s="304"/>
      <c r="J119" s="303"/>
      <c r="K119" s="305"/>
      <c r="L119" s="304"/>
      <c r="M119" s="301">
        <v>6818.9055799999996</v>
      </c>
      <c r="N119" s="302"/>
      <c r="O119" s="303"/>
      <c r="P119" s="305"/>
      <c r="Q119" s="305"/>
      <c r="R119" s="304"/>
      <c r="S119" s="303"/>
      <c r="T119" s="305"/>
      <c r="U119" s="304"/>
      <c r="V119" s="303"/>
      <c r="W119" s="305"/>
      <c r="X119" s="304"/>
      <c r="Y119" s="303"/>
      <c r="Z119" s="305"/>
      <c r="AA119" s="304"/>
    </row>
    <row r="120" spans="1:27" ht="126.95" customHeight="1" x14ac:dyDescent="0.25">
      <c r="A120" s="7">
        <v>74</v>
      </c>
      <c r="B120" s="296"/>
      <c r="C120" s="297"/>
      <c r="D120" s="298" t="s">
        <v>61</v>
      </c>
      <c r="E120" s="299"/>
      <c r="F120" s="296"/>
      <c r="G120" s="300"/>
      <c r="H120" s="300"/>
      <c r="I120" s="297"/>
      <c r="J120" s="296" t="s">
        <v>327</v>
      </c>
      <c r="K120" s="300"/>
      <c r="L120" s="297"/>
      <c r="M120" s="301">
        <v>6800.7100499999997</v>
      </c>
      <c r="N120" s="302"/>
      <c r="O120" s="296"/>
      <c r="P120" s="300"/>
      <c r="Q120" s="300"/>
      <c r="R120" s="297"/>
      <c r="S120" s="296" t="s">
        <v>62</v>
      </c>
      <c r="T120" s="300"/>
      <c r="U120" s="297"/>
      <c r="V120" s="296"/>
      <c r="W120" s="300"/>
      <c r="X120" s="297"/>
      <c r="Y120" s="296"/>
      <c r="Z120" s="300"/>
      <c r="AA120" s="297"/>
    </row>
    <row r="121" spans="1:27" ht="19.5" customHeight="1" x14ac:dyDescent="0.25">
      <c r="A121" s="294" t="s">
        <v>64</v>
      </c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</row>
    <row r="122" spans="1:27" ht="19.5" customHeight="1" x14ac:dyDescent="0.25">
      <c r="A122" s="295" t="s">
        <v>66</v>
      </c>
      <c r="B122" s="295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</row>
    <row r="123" spans="1:27" ht="19.5" customHeight="1" x14ac:dyDescent="0.25">
      <c r="A123" s="295" t="s">
        <v>68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</row>
    <row r="124" spans="1:27" ht="19.5" customHeight="1" x14ac:dyDescent="0.25">
      <c r="A124" s="295" t="s">
        <v>69</v>
      </c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</row>
  </sheetData>
  <mergeCells count="300">
    <mergeCell ref="A29:P29"/>
    <mergeCell ref="A30:K30"/>
    <mergeCell ref="A31:K31"/>
    <mergeCell ref="A32:K32"/>
    <mergeCell ref="S25:U25"/>
    <mergeCell ref="V25:X25"/>
    <mergeCell ref="Y25:AA25"/>
    <mergeCell ref="A26:P26"/>
    <mergeCell ref="A27:P27"/>
    <mergeCell ref="A28:P28"/>
    <mergeCell ref="B25:C25"/>
    <mergeCell ref="D25:E25"/>
    <mergeCell ref="F25:I25"/>
    <mergeCell ref="J25:L25"/>
    <mergeCell ref="M25:N25"/>
    <mergeCell ref="O25:R25"/>
    <mergeCell ref="B24:C24"/>
    <mergeCell ref="D24:E24"/>
    <mergeCell ref="F24:I24"/>
    <mergeCell ref="J24:L24"/>
    <mergeCell ref="M24:N24"/>
    <mergeCell ref="O24:R24"/>
    <mergeCell ref="S24:U24"/>
    <mergeCell ref="V24:X24"/>
    <mergeCell ref="Y24:AA24"/>
    <mergeCell ref="B23:C23"/>
    <mergeCell ref="D23:E23"/>
    <mergeCell ref="F23:I23"/>
    <mergeCell ref="J23:L23"/>
    <mergeCell ref="M23:N23"/>
    <mergeCell ref="O23:R23"/>
    <mergeCell ref="S23:U23"/>
    <mergeCell ref="V23:X23"/>
    <mergeCell ref="Y23:AA23"/>
    <mergeCell ref="S21:U21"/>
    <mergeCell ref="V21:X21"/>
    <mergeCell ref="Y21:AA21"/>
    <mergeCell ref="B22:C22"/>
    <mergeCell ref="D22:E22"/>
    <mergeCell ref="F22:I22"/>
    <mergeCell ref="J22:L22"/>
    <mergeCell ref="M22:N22"/>
    <mergeCell ref="O22:R22"/>
    <mergeCell ref="S22:U22"/>
    <mergeCell ref="B21:C21"/>
    <mergeCell ref="D21:E21"/>
    <mergeCell ref="F21:I21"/>
    <mergeCell ref="J21:L21"/>
    <mergeCell ref="M21:N21"/>
    <mergeCell ref="O21:R21"/>
    <mergeCell ref="V22:X22"/>
    <mergeCell ref="Y22:AA22"/>
    <mergeCell ref="B20:C20"/>
    <mergeCell ref="D20:E20"/>
    <mergeCell ref="F20:I20"/>
    <mergeCell ref="J20:L20"/>
    <mergeCell ref="M20:N20"/>
    <mergeCell ref="O20:R20"/>
    <mergeCell ref="S20:U20"/>
    <mergeCell ref="V20:X20"/>
    <mergeCell ref="Y20:AA20"/>
    <mergeCell ref="B19:C19"/>
    <mergeCell ref="D19:E19"/>
    <mergeCell ref="F19:I19"/>
    <mergeCell ref="J19:L19"/>
    <mergeCell ref="M19:N19"/>
    <mergeCell ref="O19:R19"/>
    <mergeCell ref="S19:U19"/>
    <mergeCell ref="V19:X19"/>
    <mergeCell ref="Y19:AA19"/>
    <mergeCell ref="S18:U18"/>
    <mergeCell ref="V18:X18"/>
    <mergeCell ref="Y18:AA18"/>
    <mergeCell ref="B18:C18"/>
    <mergeCell ref="D18:E18"/>
    <mergeCell ref="F18:I18"/>
    <mergeCell ref="J18:L18"/>
    <mergeCell ref="M18:N18"/>
    <mergeCell ref="O18:R18"/>
    <mergeCell ref="B17:C17"/>
    <mergeCell ref="D17:E17"/>
    <mergeCell ref="F17:I17"/>
    <mergeCell ref="J17:L17"/>
    <mergeCell ref="M17:N17"/>
    <mergeCell ref="O17:R17"/>
    <mergeCell ref="S17:U17"/>
    <mergeCell ref="V17:X17"/>
    <mergeCell ref="Y17:AA17"/>
    <mergeCell ref="B16:C16"/>
    <mergeCell ref="D16:E16"/>
    <mergeCell ref="F16:I16"/>
    <mergeCell ref="J16:L16"/>
    <mergeCell ref="M16:N16"/>
    <mergeCell ref="O16:R16"/>
    <mergeCell ref="S16:U16"/>
    <mergeCell ref="V16:X16"/>
    <mergeCell ref="Y16:AA16"/>
    <mergeCell ref="S14:U14"/>
    <mergeCell ref="V14:X14"/>
    <mergeCell ref="Y14:AA14"/>
    <mergeCell ref="B15:C15"/>
    <mergeCell ref="D15:E15"/>
    <mergeCell ref="F15:I15"/>
    <mergeCell ref="J15:L15"/>
    <mergeCell ref="M15:N15"/>
    <mergeCell ref="O15:R15"/>
    <mergeCell ref="S15:U15"/>
    <mergeCell ref="B14:C14"/>
    <mergeCell ref="D14:E14"/>
    <mergeCell ref="F14:I14"/>
    <mergeCell ref="J14:L14"/>
    <mergeCell ref="M14:N14"/>
    <mergeCell ref="O14:R14"/>
    <mergeCell ref="V15:X15"/>
    <mergeCell ref="Y15:AA15"/>
    <mergeCell ref="B13:C13"/>
    <mergeCell ref="D13:E13"/>
    <mergeCell ref="F13:I13"/>
    <mergeCell ref="J13:L13"/>
    <mergeCell ref="M13:N13"/>
    <mergeCell ref="O13:R13"/>
    <mergeCell ref="S13:U13"/>
    <mergeCell ref="V13:X13"/>
    <mergeCell ref="Y13:AA13"/>
    <mergeCell ref="S11:U11"/>
    <mergeCell ref="V11:X11"/>
    <mergeCell ref="Y11:AA11"/>
    <mergeCell ref="B12:C12"/>
    <mergeCell ref="D12:E12"/>
    <mergeCell ref="F12:I12"/>
    <mergeCell ref="J12:L12"/>
    <mergeCell ref="M12:N12"/>
    <mergeCell ref="O12:R12"/>
    <mergeCell ref="S12:U12"/>
    <mergeCell ref="B11:C11"/>
    <mergeCell ref="D11:E11"/>
    <mergeCell ref="F11:I11"/>
    <mergeCell ref="J11:L11"/>
    <mergeCell ref="M11:N11"/>
    <mergeCell ref="O11:R11"/>
    <mergeCell ref="V12:X12"/>
    <mergeCell ref="Y12:AA12"/>
    <mergeCell ref="B10:C10"/>
    <mergeCell ref="D10:E10"/>
    <mergeCell ref="F10:I10"/>
    <mergeCell ref="J10:L10"/>
    <mergeCell ref="M10:N10"/>
    <mergeCell ref="O10:R10"/>
    <mergeCell ref="S10:U10"/>
    <mergeCell ref="V10:X10"/>
    <mergeCell ref="Y10:AA10"/>
    <mergeCell ref="S8:U8"/>
    <mergeCell ref="V8:X8"/>
    <mergeCell ref="Y8:AA8"/>
    <mergeCell ref="B9:C9"/>
    <mergeCell ref="D9:E9"/>
    <mergeCell ref="F9:I9"/>
    <mergeCell ref="J9:L9"/>
    <mergeCell ref="M9:N9"/>
    <mergeCell ref="O9:R9"/>
    <mergeCell ref="S9:U9"/>
    <mergeCell ref="B8:C8"/>
    <mergeCell ref="D8:E8"/>
    <mergeCell ref="F8:I8"/>
    <mergeCell ref="J8:L8"/>
    <mergeCell ref="M8:N8"/>
    <mergeCell ref="O8:R8"/>
    <mergeCell ref="V9:X9"/>
    <mergeCell ref="Y9:AA9"/>
    <mergeCell ref="B7:C7"/>
    <mergeCell ref="D7:E7"/>
    <mergeCell ref="F7:I7"/>
    <mergeCell ref="J7:L7"/>
    <mergeCell ref="M7:N7"/>
    <mergeCell ref="O7:R7"/>
    <mergeCell ref="S7:U7"/>
    <mergeCell ref="V7:X7"/>
    <mergeCell ref="Y7:AA7"/>
    <mergeCell ref="S5:U5"/>
    <mergeCell ref="V5:X5"/>
    <mergeCell ref="Y5:AA5"/>
    <mergeCell ref="B6:C6"/>
    <mergeCell ref="D6:E6"/>
    <mergeCell ref="F6:I6"/>
    <mergeCell ref="J6:L6"/>
    <mergeCell ref="M6:N6"/>
    <mergeCell ref="O6:R6"/>
    <mergeCell ref="S6:U6"/>
    <mergeCell ref="B5:C5"/>
    <mergeCell ref="D5:E5"/>
    <mergeCell ref="F5:I5"/>
    <mergeCell ref="J5:L5"/>
    <mergeCell ref="M5:N5"/>
    <mergeCell ref="O5:R5"/>
    <mergeCell ref="V6:X6"/>
    <mergeCell ref="Y6:AA6"/>
    <mergeCell ref="B4:C4"/>
    <mergeCell ref="D4:E4"/>
    <mergeCell ref="F4:I4"/>
    <mergeCell ref="J4:L4"/>
    <mergeCell ref="M4:N4"/>
    <mergeCell ref="O4:R4"/>
    <mergeCell ref="S4:U4"/>
    <mergeCell ref="V4:X4"/>
    <mergeCell ref="Y4:AA4"/>
    <mergeCell ref="A1:AB1"/>
    <mergeCell ref="V3:X3"/>
    <mergeCell ref="Y3:AA3"/>
    <mergeCell ref="S2:U2"/>
    <mergeCell ref="V2:X2"/>
    <mergeCell ref="Y2:AA2"/>
    <mergeCell ref="B3:C3"/>
    <mergeCell ref="D3:E3"/>
    <mergeCell ref="F3:I3"/>
    <mergeCell ref="J3:L3"/>
    <mergeCell ref="M3:N3"/>
    <mergeCell ref="O3:R3"/>
    <mergeCell ref="S3:U3"/>
    <mergeCell ref="B2:C2"/>
    <mergeCell ref="D2:E2"/>
    <mergeCell ref="F2:I2"/>
    <mergeCell ref="J2:L2"/>
    <mergeCell ref="M2:N2"/>
    <mergeCell ref="O2:R2"/>
    <mergeCell ref="B113:C113"/>
    <mergeCell ref="D113:E113"/>
    <mergeCell ref="F113:I113"/>
    <mergeCell ref="J113:L113"/>
    <mergeCell ref="M113:N113"/>
    <mergeCell ref="O113:R113"/>
    <mergeCell ref="S113:U113"/>
    <mergeCell ref="V113:X113"/>
    <mergeCell ref="Y113:AA113"/>
    <mergeCell ref="B114:C114"/>
    <mergeCell ref="D114:E114"/>
    <mergeCell ref="F114:I114"/>
    <mergeCell ref="J114:L114"/>
    <mergeCell ref="M114:N114"/>
    <mergeCell ref="O114:R114"/>
    <mergeCell ref="S114:U114"/>
    <mergeCell ref="V114:X114"/>
    <mergeCell ref="Y114:AA114"/>
    <mergeCell ref="B115:C115"/>
    <mergeCell ref="D115:E115"/>
    <mergeCell ref="F115:I115"/>
    <mergeCell ref="J115:L115"/>
    <mergeCell ref="M115:N115"/>
    <mergeCell ref="O115:R115"/>
    <mergeCell ref="S115:U115"/>
    <mergeCell ref="V115:X115"/>
    <mergeCell ref="Y115:AA115"/>
    <mergeCell ref="B116:C116"/>
    <mergeCell ref="D116:E116"/>
    <mergeCell ref="F116:I116"/>
    <mergeCell ref="J116:L116"/>
    <mergeCell ref="M116:N116"/>
    <mergeCell ref="O116:R116"/>
    <mergeCell ref="S116:U116"/>
    <mergeCell ref="V116:X116"/>
    <mergeCell ref="Y116:AA116"/>
    <mergeCell ref="B117:C117"/>
    <mergeCell ref="D117:E117"/>
    <mergeCell ref="F117:I117"/>
    <mergeCell ref="J117:L117"/>
    <mergeCell ref="M117:N117"/>
    <mergeCell ref="O117:R117"/>
    <mergeCell ref="S117:U117"/>
    <mergeCell ref="V117:X117"/>
    <mergeCell ref="Y117:AA117"/>
    <mergeCell ref="B118:C118"/>
    <mergeCell ref="D118:E118"/>
    <mergeCell ref="F118:I118"/>
    <mergeCell ref="J118:L118"/>
    <mergeCell ref="M118:N118"/>
    <mergeCell ref="O118:R118"/>
    <mergeCell ref="S118:U118"/>
    <mergeCell ref="V118:X118"/>
    <mergeCell ref="Y118:AA118"/>
    <mergeCell ref="S120:U120"/>
    <mergeCell ref="V120:X120"/>
    <mergeCell ref="Y120:AA120"/>
    <mergeCell ref="B119:C119"/>
    <mergeCell ref="D119:E119"/>
    <mergeCell ref="F119:I119"/>
    <mergeCell ref="J119:L119"/>
    <mergeCell ref="M119:N119"/>
    <mergeCell ref="O119:R119"/>
    <mergeCell ref="S119:U119"/>
    <mergeCell ref="V119:X119"/>
    <mergeCell ref="Y119:AA119"/>
    <mergeCell ref="A121:P121"/>
    <mergeCell ref="A122:P122"/>
    <mergeCell ref="A123:K123"/>
    <mergeCell ref="A124:K124"/>
    <mergeCell ref="B120:C120"/>
    <mergeCell ref="D120:E120"/>
    <mergeCell ref="F120:I120"/>
    <mergeCell ref="J120:L120"/>
    <mergeCell ref="M120:N120"/>
    <mergeCell ref="O120:R120"/>
  </mergeCells>
  <pageMargins left="0.70866141732283472" right="0.70866141732283472" top="0.74803149606299213" bottom="0.74803149606299213" header="0.31496062992125984" footer="0.31496062992125984"/>
  <pageSetup paperSize="9" scale="88" fitToHeight="400" orientation="landscape" r:id="rId1"/>
  <headerFooter>
    <oddHeader>Страница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Оценка величины КВЛ (2)</vt:lpstr>
      <vt:lpstr>Оценка величины КВЛ</vt:lpstr>
      <vt:lpstr>Фин.потребности</vt:lpstr>
      <vt:lpstr>Перечень смет-аналогов</vt:lpstr>
      <vt:lpstr>Лист2</vt:lpstr>
      <vt:lpstr>'Оценка величины КВЛ'!Заголовки_для_печати</vt:lpstr>
      <vt:lpstr>'Перечень смет-аналогов'!Заголовки_для_печати</vt:lpstr>
      <vt:lpstr>Фин.потребности!Заголовки_для_печати</vt:lpstr>
      <vt:lpstr>'Оценка величины КВЛ'!Область_печати</vt:lpstr>
      <vt:lpstr>'Оценка величины КВЛ (2)'!Область_печати</vt:lpstr>
      <vt:lpstr>'Перечень смет-аналогов'!Область_печати</vt:lpstr>
      <vt:lpstr>Фин.потребности!Область_печати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2023-02-01T10:27:35Z</dcterms:modified>
</cp:coreProperties>
</file>